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-15" windowWidth="19320" windowHeight="4230" tabRatio="904"/>
  </bookViews>
  <sheets>
    <sheet name="Wyrównanie" sheetId="2" r:id="rId1"/>
    <sheet name="Formuła" sheetId="4" r:id="rId2"/>
    <sheet name="Nie Oblicza" sheetId="18" r:id="rId3"/>
    <sheet name="Tło Arkusza 1" sheetId="6" r:id="rId4"/>
    <sheet name="Tło Arkusza 2" sheetId="5" r:id="rId5"/>
    <sheet name="&amp;" sheetId="1" r:id="rId6"/>
    <sheet name="Łączenie Wykresów" sheetId="10" r:id="rId7"/>
    <sheet name="Formatowanie Warunkowe" sheetId="12" r:id="rId8"/>
    <sheet name="Uzupełnij" sheetId="13" r:id="rId9"/>
    <sheet name="Przeciąganie" sheetId="14" r:id="rId10"/>
    <sheet name="Hiperłącze" sheetId="15" r:id="rId11"/>
    <sheet name="Zaokrąglenia Liczb Ujemnych" sheetId="16" r:id="rId12"/>
    <sheet name="Uwaga na zaokrąglenia" sheetId="17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B18" i="18" l="1"/>
  <c r="C16" i="18"/>
  <c r="B8" i="17" l="1"/>
  <c r="F8" i="17"/>
  <c r="F7" i="17"/>
  <c r="B3" i="17"/>
  <c r="F3" i="17"/>
  <c r="F2" i="17"/>
  <c r="J16" i="17"/>
  <c r="F2" i="16"/>
  <c r="B3" i="16"/>
  <c r="F3" i="16"/>
  <c r="F7" i="4"/>
  <c r="D17" i="6"/>
  <c r="E17" i="6"/>
  <c r="F17" i="6"/>
  <c r="G17" i="6"/>
  <c r="H17" i="6"/>
  <c r="I17" i="6"/>
  <c r="D34" i="6"/>
  <c r="E34" i="6"/>
  <c r="F34" i="6"/>
  <c r="G34" i="6"/>
  <c r="H34" i="6"/>
  <c r="I34" i="6"/>
  <c r="I34" i="5"/>
  <c r="H34" i="5"/>
  <c r="G34" i="5"/>
  <c r="F34" i="5"/>
  <c r="E34" i="5"/>
  <c r="D34" i="5"/>
  <c r="E17" i="5"/>
  <c r="F17" i="5"/>
  <c r="G17" i="5"/>
  <c r="H17" i="5"/>
  <c r="I17" i="5"/>
  <c r="D17" i="5"/>
  <c r="E6" i="1"/>
  <c r="E5" i="1"/>
  <c r="E4" i="1"/>
  <c r="E3" i="1"/>
</calcChain>
</file>

<file path=xl/sharedStrings.xml><?xml version="1.0" encoding="utf-8"?>
<sst xmlns="http://schemas.openxmlformats.org/spreadsheetml/2006/main" count="322" uniqueCount="151">
  <si>
    <t>tekst1</t>
  </si>
  <si>
    <t>tekst2</t>
  </si>
  <si>
    <t>STYCZEŃ</t>
  </si>
  <si>
    <t>LUTY</t>
  </si>
  <si>
    <t>MARZEC</t>
  </si>
  <si>
    <t>KWIECIEŃ</t>
  </si>
  <si>
    <t>MAJ</t>
  </si>
  <si>
    <t>CZERWIEC</t>
  </si>
  <si>
    <t>Obszar 1</t>
  </si>
  <si>
    <t>Obszar 2</t>
  </si>
  <si>
    <t>Obszar 3</t>
  </si>
  <si>
    <t>Obszar 4</t>
  </si>
  <si>
    <t>Obszar 5</t>
  </si>
  <si>
    <t>Obszar 6</t>
  </si>
  <si>
    <t>Obszar 7</t>
  </si>
  <si>
    <t>Obszar 8</t>
  </si>
  <si>
    <t>Obszar 9</t>
  </si>
  <si>
    <t>Obszar 10</t>
  </si>
  <si>
    <t>Obszar 11</t>
  </si>
  <si>
    <t>Obszar 12</t>
  </si>
  <si>
    <t>TOTAL</t>
  </si>
  <si>
    <t>Sprzedaż</t>
  </si>
  <si>
    <t>Rabat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</si>
  <si>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</si>
  <si>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</si>
  <si>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</si>
  <si>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</si>
  <si>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</si>
  <si>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</si>
  <si>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</si>
  <si>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</si>
  <si>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</si>
  <si>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</si>
  <si>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</si>
  <si>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</si>
  <si>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</t>
  </si>
  <si>
    <t>sztuki</t>
  </si>
  <si>
    <t>zamówienia</t>
  </si>
  <si>
    <t xml:space="preserve"> </t>
  </si>
  <si>
    <t>=ZŁĄCZ.TEKSTY(B3;C3)</t>
  </si>
  <si>
    <t>=ZŁĄCZ.TEKSTY(B4;" ";C4)</t>
  </si>
  <si>
    <t>=B5&amp;C5</t>
  </si>
  <si>
    <t>=B6&amp;" "&amp;C6</t>
  </si>
  <si>
    <t>Wynik</t>
  </si>
  <si>
    <t>Formuła</t>
  </si>
  <si>
    <t>Firma A</t>
  </si>
  <si>
    <t>Firma B</t>
  </si>
  <si>
    <t>Odchylenie 1.</t>
  </si>
  <si>
    <t>Odchylenie 2.</t>
  </si>
  <si>
    <t>Odchylenie 3.</t>
  </si>
  <si>
    <t>współczynnik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</si>
  <si>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</si>
  <si>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</si>
  <si>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</si>
  <si>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</si>
  <si>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</si>
  <si>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</si>
  <si>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</si>
  <si>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</si>
  <si>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</si>
  <si>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</si>
  <si>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</si>
  <si>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</si>
  <si>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</si>
  <si>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</si>
  <si>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</si>
  <si>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</si>
  <si>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</si>
  <si>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</si>
  <si>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</si>
  <si>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</si>
  <si>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Odział</t>
  </si>
  <si>
    <t>kategoria</t>
  </si>
  <si>
    <t>produkt</t>
  </si>
  <si>
    <t>dane</t>
  </si>
  <si>
    <t>Zachód</t>
  </si>
  <si>
    <t>Kategoria A</t>
  </si>
  <si>
    <t>produkt 1</t>
  </si>
  <si>
    <t>produkt 2</t>
  </si>
  <si>
    <t>produkt 3</t>
  </si>
  <si>
    <t>produkt 4</t>
  </si>
  <si>
    <t>produkt 5</t>
  </si>
  <si>
    <t>Kategoria B</t>
  </si>
  <si>
    <t>produkt 6</t>
  </si>
  <si>
    <t>produkt 7</t>
  </si>
  <si>
    <t>produkt 8</t>
  </si>
  <si>
    <t>produkt 9</t>
  </si>
  <si>
    <t>produkt 10</t>
  </si>
  <si>
    <t>Kategoria C</t>
  </si>
  <si>
    <t>produkt 11</t>
  </si>
  <si>
    <t>produkt 12</t>
  </si>
  <si>
    <t>produkt 13</t>
  </si>
  <si>
    <t>produkt 14</t>
  </si>
  <si>
    <t>produkt 15</t>
  </si>
  <si>
    <t>Wschód</t>
  </si>
  <si>
    <t>Kolumna C</t>
  </si>
  <si>
    <t>Kolumna D</t>
  </si>
  <si>
    <t>Kolumna E</t>
  </si>
  <si>
    <t>Kolumna F</t>
  </si>
  <si>
    <t>Kolumna G</t>
  </si>
  <si>
    <t>Kolumna H</t>
  </si>
  <si>
    <t>wiersz 5</t>
  </si>
  <si>
    <t>wiersz 6</t>
  </si>
  <si>
    <t>wiersz 7</t>
  </si>
  <si>
    <t>wiersz 8</t>
  </si>
  <si>
    <t>wiersz 9</t>
  </si>
  <si>
    <t>wiersz 10</t>
  </si>
  <si>
    <t>wiersz 11</t>
  </si>
  <si>
    <t>wiersz 12</t>
  </si>
  <si>
    <t>wiersz 13</t>
  </si>
  <si>
    <t>wiersz 14</t>
  </si>
  <si>
    <t>wiersz 15</t>
  </si>
  <si>
    <t>wiersz 16</t>
  </si>
  <si>
    <t>wiersz 17</t>
  </si>
  <si>
    <t>wiersz 18</t>
  </si>
  <si>
    <t>wiersz 19</t>
  </si>
  <si>
    <t>wiersz 20</t>
  </si>
  <si>
    <t>09 v 08</t>
  </si>
  <si>
    <t>10 v 09</t>
  </si>
  <si>
    <t>11 v 10</t>
  </si>
  <si>
    <t>12 v 11</t>
  </si>
  <si>
    <t>Grupa 1</t>
  </si>
  <si>
    <t>Grupa 2</t>
  </si>
  <si>
    <t>Grupa 3</t>
  </si>
  <si>
    <t>Grupa 4</t>
  </si>
  <si>
    <t>Grupa 5</t>
  </si>
  <si>
    <t>Grupa 6</t>
  </si>
  <si>
    <t>13 v 12</t>
  </si>
  <si>
    <t>Oddział 1</t>
  </si>
  <si>
    <t>Oddział 2</t>
  </si>
  <si>
    <t>Oddział 3</t>
  </si>
  <si>
    <t>Oddział 4</t>
  </si>
  <si>
    <t>Oddział 5</t>
  </si>
  <si>
    <t>+</t>
  </si>
  <si>
    <t>=</t>
  </si>
  <si>
    <t>Firma</t>
  </si>
  <si>
    <t>Udział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</si>
  <si>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</si>
  <si>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</si>
  <si>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</si>
  <si>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</si>
  <si>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</si>
  <si>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</si>
  <si>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</si>
  <si>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</si>
  <si>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</si>
  <si>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</si>
  <si>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</si>
  <si>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</si>
  <si>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produkcja</t>
  </si>
  <si>
    <t>koszty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</si>
</sst>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_-* #,##0.000\ _z_ł_-;\-* #,##0.000\ _z_ł_-;_-* &quot;-&quot;??\ _z_ł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u/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quotePrefix="1"/>
    <xf numFmtId="0" fontId="0" fillId="0" borderId="1" xfId="0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9" xfId="0" applyNumberForma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3" fontId="2" fillId="0" borderId="16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2" fillId="3" borderId="11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2" xfId="0" applyFon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0" fillId="2" borderId="15" xfId="0" applyNumberFormat="1" applyFill="1" applyBorder="1"/>
    <xf numFmtId="3" fontId="2" fillId="2" borderId="16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NumberFormat="1" applyFont="1" applyBorder="1" applyAlignment="1">
      <alignment horizontal="right"/>
    </xf>
    <xf numFmtId="0" fontId="4" fillId="0" borderId="17" xfId="0" applyFont="1" applyBorder="1"/>
    <xf numFmtId="10" fontId="0" fillId="0" borderId="1" xfId="0" applyNumberFormat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19" xfId="0" applyFill="1" applyBorder="1"/>
    <xf numFmtId="0" fontId="0" fillId="0" borderId="17" xfId="0" applyFill="1" applyBorder="1"/>
    <xf numFmtId="0" fontId="0" fillId="0" borderId="0" xfId="0" applyFill="1"/>
    <xf numFmtId="0" fontId="0" fillId="0" borderId="20" xfId="0" applyBorder="1"/>
    <xf numFmtId="9" fontId="1" fillId="0" borderId="0" xfId="2" applyBorder="1" applyAlignment="1">
      <alignment horizontal="center"/>
    </xf>
    <xf numFmtId="0" fontId="0" fillId="0" borderId="20" xfId="0" applyFill="1" applyBorder="1"/>
    <xf numFmtId="0" fontId="0" fillId="0" borderId="0" xfId="0" applyBorder="1"/>
    <xf numFmtId="3" fontId="0" fillId="0" borderId="0" xfId="0" applyNumberFormat="1"/>
    <xf numFmtId="9" fontId="0" fillId="0" borderId="1" xfId="2" applyFont="1" applyBorder="1"/>
    <xf numFmtId="3" fontId="0" fillId="0" borderId="21" xfId="0" applyNumberFormat="1" applyBorder="1"/>
    <xf numFmtId="3" fontId="0" fillId="0" borderId="8" xfId="0" applyNumberFormat="1" applyBorder="1"/>
    <xf numFmtId="9" fontId="0" fillId="0" borderId="9" xfId="2" applyFont="1" applyBorder="1"/>
    <xf numFmtId="3" fontId="0" fillId="0" borderId="22" xfId="0" applyNumberFormat="1" applyBorder="1"/>
    <xf numFmtId="3" fontId="0" fillId="0" borderId="23" xfId="0" applyNumberFormat="1" applyBorder="1"/>
    <xf numFmtId="9" fontId="0" fillId="0" borderId="23" xfId="2" applyFont="1" applyBorder="1"/>
    <xf numFmtId="9" fontId="0" fillId="0" borderId="24" xfId="2" applyFont="1" applyBorder="1"/>
    <xf numFmtId="3" fontId="0" fillId="0" borderId="25" xfId="0" applyNumberFormat="1" applyBorder="1"/>
    <xf numFmtId="3" fontId="0" fillId="0" borderId="26" xfId="0" applyNumberFormat="1" applyBorder="1"/>
    <xf numFmtId="9" fontId="0" fillId="0" borderId="26" xfId="2" applyFont="1" applyBorder="1"/>
    <xf numFmtId="9" fontId="0" fillId="0" borderId="27" xfId="2" applyFon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9" fontId="0" fillId="0" borderId="25" xfId="2" applyFont="1" applyBorder="1"/>
    <xf numFmtId="9" fontId="0" fillId="0" borderId="8" xfId="2" applyFont="1" applyBorder="1"/>
    <xf numFmtId="9" fontId="0" fillId="0" borderId="22" xfId="2" applyFont="1" applyBorder="1"/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3" fontId="0" fillId="0" borderId="19" xfId="0" applyNumberFormat="1" applyBorder="1"/>
    <xf numFmtId="3" fontId="0" fillId="0" borderId="35" xfId="0" applyNumberFormat="1" applyBorder="1"/>
    <xf numFmtId="0" fontId="2" fillId="0" borderId="0" xfId="0" applyFont="1"/>
    <xf numFmtId="0" fontId="2" fillId="3" borderId="3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1" xfId="2" applyNumberFormat="1" applyBorder="1"/>
    <xf numFmtId="0" fontId="2" fillId="0" borderId="1" xfId="0" applyFont="1" applyBorder="1"/>
    <xf numFmtId="164" fontId="2" fillId="0" borderId="1" xfId="2" applyNumberFormat="1" applyFont="1" applyBorder="1"/>
    <xf numFmtId="0" fontId="2" fillId="4" borderId="1" xfId="0" applyFont="1" applyFill="1" applyBorder="1"/>
    <xf numFmtId="164" fontId="2" fillId="4" borderId="1" xfId="2" applyNumberFormat="1" applyFont="1" applyFill="1" applyBorder="1"/>
    <xf numFmtId="0" fontId="2" fillId="5" borderId="1" xfId="0" applyFont="1" applyFill="1" applyBorder="1"/>
    <xf numFmtId="164" fontId="2" fillId="5" borderId="1" xfId="2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quotePrefix="1" applyFont="1"/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4" fontId="0" fillId="0" borderId="1" xfId="0" applyNumberFormat="1" applyBorder="1"/>
    <xf numFmtId="0" fontId="7" fillId="0" borderId="1" xfId="0" applyFont="1" applyBorder="1"/>
    <xf numFmtId="0" fontId="0" fillId="6" borderId="0" xfId="0" applyFill="1"/>
    <xf numFmtId="3" fontId="0" fillId="7" borderId="5" xfId="0" applyNumberFormat="1" applyFill="1" applyBorder="1"/>
    <xf numFmtId="3" fontId="0" fillId="7" borderId="6" xfId="0" applyNumberFormat="1" applyFill="1" applyBorder="1"/>
    <xf numFmtId="3" fontId="0" fillId="7" borderId="7" xfId="0" applyNumberFormat="1" applyFill="1" applyBorder="1"/>
    <xf numFmtId="3" fontId="0" fillId="7" borderId="8" xfId="0" applyNumberFormat="1" applyFill="1" applyBorder="1"/>
    <xf numFmtId="3" fontId="0" fillId="7" borderId="1" xfId="0" applyNumberFormat="1" applyFill="1" applyBorder="1"/>
    <xf numFmtId="3" fontId="0" fillId="7" borderId="9" xfId="0" applyNumberFormat="1" applyFill="1" applyBorder="1"/>
    <xf numFmtId="3" fontId="0" fillId="7" borderId="13" xfId="0" applyNumberFormat="1" applyFill="1" applyBorder="1"/>
    <xf numFmtId="3" fontId="0" fillId="7" borderId="14" xfId="0" applyNumberFormat="1" applyFill="1" applyBorder="1"/>
    <xf numFmtId="3" fontId="0" fillId="7" borderId="15" xfId="0" applyNumberFormat="1" applyFill="1" applyBorder="1"/>
    <xf numFmtId="3" fontId="2" fillId="7" borderId="16" xfId="0" applyNumberFormat="1" applyFont="1" applyFill="1" applyBorder="1"/>
    <xf numFmtId="3" fontId="2" fillId="7" borderId="3" xfId="0" applyNumberFormat="1" applyFont="1" applyFill="1" applyBorder="1"/>
    <xf numFmtId="3" fontId="2" fillId="7" borderId="4" xfId="0" applyNumberFormat="1" applyFont="1" applyFill="1" applyBorder="1"/>
    <xf numFmtId="0" fontId="2" fillId="8" borderId="11" xfId="0" applyFont="1" applyFill="1" applyBorder="1"/>
    <xf numFmtId="0" fontId="2" fillId="8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/>
    <xf numFmtId="0" fontId="2" fillId="8" borderId="12" xfId="0" applyFont="1" applyFill="1" applyBorder="1"/>
    <xf numFmtId="0" fontId="8" fillId="0" borderId="0" xfId="1" applyFont="1" applyAlignment="1" applyProtection="1"/>
    <xf numFmtId="0" fontId="9" fillId="0" borderId="0" xfId="1" applyFont="1" applyAlignment="1" applyProtection="1"/>
    <xf numFmtId="2" fontId="0" fillId="0" borderId="0" xfId="0" applyNumberFormat="1"/>
    <xf numFmtId="0" fontId="5" fillId="0" borderId="0" xfId="1" applyAlignment="1" applyProtection="1"/>
    <xf numFmtId="167" fontId="0" fillId="0" borderId="0" xfId="3" applyNumberFormat="1" applyFont="1"/>
    <xf numFmtId="2" fontId="12" fillId="0" borderId="0" xfId="0" applyNumberFormat="1" applyFont="1"/>
    <xf numFmtId="0" fontId="11" fillId="0" borderId="0" xfId="0" applyFont="1"/>
    <xf numFmtId="0" fontId="12" fillId="0" borderId="0" xfId="0" applyFont="1"/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3" borderId="1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</cellXfs>
  <cellStyles count="4">
    <cellStyle name="Dziesiętny" xfId="3" builtinId="3"/>
    <cellStyle name="Hiperłącze" xfId="1" builtinId="8"/>
    <cellStyle name="Normalny" xfId="0" builtinId="0"/>
    <cellStyle name="Procentowy" xfId="2" builtinId="5"/>
  </cellStyles>
  <dxfs count="2">
    <dxf>
      <border>
        <left style="thin">
          <color auto="1"/>
        </left>
        <top style="thin">
          <color auto="1"/>
        </top>
        <vertical/>
        <horizontal/>
      </border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866988397979101"/>
          <c:y val="4.08163265306122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968830164239316"/>
          <c:y val="7.7551020408163293E-2"/>
          <c:w val="0.81912765065420656"/>
          <c:h val="0.74285714285714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Wyrównanie!$C$2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Wyrównanie!$B$3:$B$14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Wyrównanie!$C$3:$C$14</c:f>
              <c:numCache>
                <c:formatCode>#,##0</c:formatCode>
                <c:ptCount val="12"/>
                <c:pt idx="0">
                  <c:v>115543.14329285474</c:v>
                </c:pt>
                <c:pt idx="1">
                  <c:v>139765.73975996344</c:v>
                </c:pt>
                <c:pt idx="2">
                  <c:v>99875.54973023152</c:v>
                </c:pt>
                <c:pt idx="3">
                  <c:v>87888.421378537867</c:v>
                </c:pt>
                <c:pt idx="4">
                  <c:v>102583.11196780324</c:v>
                </c:pt>
                <c:pt idx="5">
                  <c:v>82232.976548657811</c:v>
                </c:pt>
                <c:pt idx="6">
                  <c:v>139978.96499501733</c:v>
                </c:pt>
                <c:pt idx="7">
                  <c:v>125715.22986635896</c:v>
                </c:pt>
                <c:pt idx="8">
                  <c:v>74590.113459613931</c:v>
                </c:pt>
                <c:pt idx="9">
                  <c:v>141238.95483754878</c:v>
                </c:pt>
                <c:pt idx="10">
                  <c:v>144308.66535176183</c:v>
                </c:pt>
                <c:pt idx="11">
                  <c:v>72352.836910770347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32976"/>
        <c:axId val="220310720"/>
      </c:barChart>
      <c:catAx>
        <c:axId val="2174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0310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310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3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50622406638986"/>
          <c:y val="4.06505678773178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100204498085257"/>
          <c:y val="7.723598279954294E-2"/>
          <c:w val="0.83402489626556076"/>
          <c:h val="0.74390539215491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Wyrównanie!$D$2</c:f>
              <c:strCache>
                <c:ptCount val="1"/>
                <c:pt idx="0">
                  <c:v>sztuki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Wyrównanie!$B$3:$B$14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Wyrównanie!$D$3:$D$14</c:f>
              <c:numCache>
                <c:formatCode>#,##0</c:formatCode>
                <c:ptCount val="12"/>
                <c:pt idx="0">
                  <c:v>35080.511046429681</c:v>
                </c:pt>
                <c:pt idx="1">
                  <c:v>38625.383083077417</c:v>
                </c:pt>
                <c:pt idx="2">
                  <c:v>31228.478764711555</c:v>
                </c:pt>
                <c:pt idx="3">
                  <c:v>28920.330043828195</c:v>
                </c:pt>
                <c:pt idx="4">
                  <c:v>26483.721842308383</c:v>
                </c:pt>
                <c:pt idx="5">
                  <c:v>26890.834979099702</c:v>
                </c:pt>
                <c:pt idx="6">
                  <c:v>39791.414505396438</c:v>
                </c:pt>
                <c:pt idx="7">
                  <c:v>37616.88092770191</c:v>
                </c:pt>
                <c:pt idx="8">
                  <c:v>20410.035577136023</c:v>
                </c:pt>
                <c:pt idx="9">
                  <c:v>37064.28564923162</c:v>
                </c:pt>
                <c:pt idx="10">
                  <c:v>46942.077464359958</c:v>
                </c:pt>
                <c:pt idx="11">
                  <c:v>22217.163647720168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11896"/>
        <c:axId val="219544024"/>
      </c:barChart>
      <c:catAx>
        <c:axId val="22031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4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544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0311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493775933609961"/>
          <c:y val="4.06505678773178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9585062240664032E-2"/>
          <c:y val="7.7236078966903932E-2"/>
          <c:w val="0.86929460580912865"/>
          <c:h val="0.74390539215491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Wyrównanie!$E$2</c:f>
              <c:strCache>
                <c:ptCount val="1"/>
                <c:pt idx="0">
                  <c:v>zamówienia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Wyrównanie!$B$3:$B$14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Wyrównanie!$E$3:$E$14</c:f>
              <c:numCache>
                <c:formatCode>General</c:formatCode>
                <c:ptCount val="12"/>
                <c:pt idx="0">
                  <c:v>90</c:v>
                </c:pt>
                <c:pt idx="1">
                  <c:v>108</c:v>
                </c:pt>
                <c:pt idx="2">
                  <c:v>77</c:v>
                </c:pt>
                <c:pt idx="3">
                  <c:v>68</c:v>
                </c:pt>
                <c:pt idx="4">
                  <c:v>80</c:v>
                </c:pt>
                <c:pt idx="5">
                  <c:v>64</c:v>
                </c:pt>
                <c:pt idx="6">
                  <c:v>109</c:v>
                </c:pt>
                <c:pt idx="7">
                  <c:v>98</c:v>
                </c:pt>
                <c:pt idx="8">
                  <c:v>58</c:v>
                </c:pt>
                <c:pt idx="9">
                  <c:v>110</c:v>
                </c:pt>
                <c:pt idx="10">
                  <c:v>112</c:v>
                </c:pt>
                <c:pt idx="1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46376"/>
        <c:axId val="219546768"/>
      </c:barChart>
      <c:catAx>
        <c:axId val="21954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6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54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6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 Rynkowy</a:t>
            </a:r>
          </a:p>
        </c:rich>
      </c:tx>
      <c:layout>
        <c:manualLayout>
          <c:xMode val="edge"/>
          <c:yMode val="edge"/>
          <c:x val="0.40917431192660586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1743119266047"/>
          <c:y val="5.9859154929577482E-2"/>
          <c:w val="0.8733944954128442"/>
          <c:h val="0.77816901408450767"/>
        </c:manualLayout>
      </c:layout>
      <c:lineChart>
        <c:grouping val="standard"/>
        <c:varyColors val="0"/>
        <c:ser>
          <c:idx val="1"/>
          <c:order val="0"/>
          <c:tx>
            <c:strRef>
              <c:f>'Łączenie Wykresów'!$C$3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'Łączenie Wykresów'!$B$4:$B$13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'Łączenie Wykresów'!$C$4:$C$13</c:f>
              <c:numCache>
                <c:formatCode>0.00%</c:formatCode>
                <c:ptCount val="10"/>
                <c:pt idx="0">
                  <c:v>0.23103805592225118</c:v>
                </c:pt>
                <c:pt idx="1">
                  <c:v>0.24932770547283856</c:v>
                </c:pt>
                <c:pt idx="2">
                  <c:v>0.24222621696100949</c:v>
                </c:pt>
                <c:pt idx="3">
                  <c:v>0.25911570323071925</c:v>
                </c:pt>
                <c:pt idx="4">
                  <c:v>0.26950236536537953</c:v>
                </c:pt>
                <c:pt idx="5">
                  <c:v>0.27830339149599431</c:v>
                </c:pt>
                <c:pt idx="6">
                  <c:v>0.26263123715345404</c:v>
                </c:pt>
                <c:pt idx="7">
                  <c:v>0.28164595129122511</c:v>
                </c:pt>
                <c:pt idx="8">
                  <c:v>0.28308888762183232</c:v>
                </c:pt>
                <c:pt idx="9">
                  <c:v>0.27778160029988186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547944"/>
        <c:axId val="219548336"/>
      </c:lineChart>
      <c:catAx>
        <c:axId val="21954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548336"/>
        <c:scaling>
          <c:orientation val="minMax"/>
          <c:max val="0.30000000000000016"/>
          <c:min val="0.2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7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42755664716223"/>
          <c:y val="0.60397336539244195"/>
          <c:w val="0.16270624307244957"/>
          <c:h val="8.298081114419000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 Rynkowy</a:t>
            </a:r>
          </a:p>
        </c:rich>
      </c:tx>
      <c:layout>
        <c:manualLayout>
          <c:xMode val="edge"/>
          <c:yMode val="edge"/>
          <c:x val="0.40917431192660586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1743119266047"/>
          <c:y val="5.9859154929577482E-2"/>
          <c:w val="0.8733944954128442"/>
          <c:h val="0.77816901408450767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Wykresów'!$D$3</c:f>
              <c:strCache>
                <c:ptCount val="1"/>
                <c:pt idx="0">
                  <c:v>Firma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'Łączenie Wykresów'!$B$4:$B$13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'Łączenie Wykresów'!$D$4:$D$13</c:f>
              <c:numCache>
                <c:formatCode>0.00%</c:formatCode>
                <c:ptCount val="10"/>
                <c:pt idx="0">
                  <c:v>0.25567913024643357</c:v>
                </c:pt>
                <c:pt idx="1">
                  <c:v>0.24377036631599364</c:v>
                </c:pt>
                <c:pt idx="2">
                  <c:v>0.26193531304095774</c:v>
                </c:pt>
                <c:pt idx="3">
                  <c:v>0.24222986390444232</c:v>
                </c:pt>
                <c:pt idx="4">
                  <c:v>0.24072022288596087</c:v>
                </c:pt>
                <c:pt idx="5">
                  <c:v>0.24283085701991169</c:v>
                </c:pt>
                <c:pt idx="6">
                  <c:v>0.26963714230295227</c:v>
                </c:pt>
                <c:pt idx="7">
                  <c:v>0.259341458275688</c:v>
                </c:pt>
                <c:pt idx="8">
                  <c:v>0.24991381412629829</c:v>
                </c:pt>
                <c:pt idx="9">
                  <c:v>0.27230942193463037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549120"/>
        <c:axId val="219549512"/>
      </c:lineChart>
      <c:catAx>
        <c:axId val="2195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9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549512"/>
        <c:scaling>
          <c:orientation val="minMax"/>
          <c:max val="0.30000000000000016"/>
          <c:min val="0.2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9549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69546071934382"/>
          <c:y val="0.66916693632474022"/>
          <c:w val="0.16390423572744023"/>
          <c:h val="8.042318340344441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488431876607"/>
          <c:y val="0.20634984607467169"/>
          <c:w val="0.49100257069408776"/>
          <c:h val="0.60635108615788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'Uwaga na zaokrąglenia'!$I$5:$I$16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'Uwaga na zaokrąglenia'!$J$5:$J$16</c:f>
              <c:numCache>
                <c:formatCode>0.0%</c:formatCode>
                <c:ptCount val="12"/>
                <c:pt idx="0">
                  <c:v>0.09</c:v>
                </c:pt>
                <c:pt idx="1">
                  <c:v>0.09</c:v>
                </c:pt>
                <c:pt idx="2">
                  <c:v>7.5999999999999998E-2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8.4000000000000005E-2</c:v>
                </c:pt>
                <c:pt idx="7">
                  <c:v>8.4000000000000005E-2</c:v>
                </c:pt>
                <c:pt idx="8">
                  <c:v>8.4000000000000005E-2</c:v>
                </c:pt>
                <c:pt idx="9">
                  <c:v>8.4000000000000005E-2</c:v>
                </c:pt>
                <c:pt idx="10">
                  <c:v>8.4000000000000005E-2</c:v>
                </c:pt>
                <c:pt idx="11">
                  <c:v>7.2000000000000175E-2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102395</xdr:colOff>
      <xdr:row>1</xdr:row>
      <xdr:rowOff>0</xdr:rowOff>
    </xdr:from>
    <xdr:to>
      <xdr:col>13</xdr:col>
      <xdr:colOff>64295</xdr:colOff>
      <xdr:row>15</xdr:row>
      <xdr:rowOff>66675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330995</xdr:colOff>
      <xdr:row>15</xdr:row>
      <xdr:rowOff>45244</xdr:rowOff>
    </xdr:from>
    <xdr:to>
      <xdr:col>13</xdr:col>
      <xdr:colOff>307182</xdr:colOff>
      <xdr:row>29</xdr:row>
      <xdr:rowOff>126206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762001</xdr:colOff>
      <xdr:row>31</xdr:row>
      <xdr:rowOff>0</xdr:rowOff>
    </xdr:from>
    <xdr:to>
      <xdr:col>12</xdr:col>
      <xdr:colOff>561977</xdr:colOff>
      <xdr:row>45</xdr:row>
      <xdr:rowOff>76200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133350</xdr:rowOff>
    </xdr:from>
    <xdr:to>
      <xdr:col>13</xdr:col>
      <xdr:colOff>333375</xdr:colOff>
      <xdr:row>17</xdr:row>
      <xdr:rowOff>76200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19050</xdr:rowOff>
    </xdr:from>
    <xdr:to>
      <xdr:col>13</xdr:col>
      <xdr:colOff>314325</xdr:colOff>
      <xdr:row>34</xdr:row>
      <xdr:rowOff>133350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152400</xdr:rowOff>
    </xdr:from>
    <xdr:to>
      <xdr:col>16</xdr:col>
      <xdr:colOff>123825</xdr:colOff>
      <xdr:row>17</xdr:row>
      <xdr:rowOff>133350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&#380;et%202015%20wersja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 Budż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showGridLines="0" tabSelected="1" zoomScale="80" zoomScaleNormal="80" workbookViewId="0">
      <selection activeCell="R39" sqref="R39"/>
    </sheetView>
  </sheetViews>
  <sheetFormatPr defaultRowHeight="12.75" x14ac:dyDescent="0.2"/>
  <cols>
    <col min="1" max="1" width="3.5703125" customWidth="1"/>
    <col min="2" max="2" width="10.42578125" bestFit="1" customWidth="1"/>
    <col min="3" max="3" width="10.140625" bestFit="1" customWidth="1"/>
    <col min="5" max="5" width="11.5703125" customWidth="1"/>
    <col min="6" max="6" width="5.28515625" customWidth="1"/>
  </cols>
  <sheetData>
    <row r="2" spans="2:11" x14ac:dyDescent="0.2">
      <c r="B2" s="2"/>
      <c r="C2" s="2" t="s">
        <v>35</v>
      </c>
      <c r="D2" s="2" t="s">
        <v>36</v>
      </c>
      <c r="E2" s="2" t="s">
        <v>37</v>
      </c>
    </row>
    <row r="3" spans="2:11" x14ac:dyDescent="0.2">
      <c r="B3" s="2" t="s">
        <v>23</v>
      </c>
      <c r="C3" s="3">
        <v>115543.14329285474</v>
      </c>
      <c r="D3" s="3">
        <v>35080.511046429681</v>
      </c>
      <c r="E3" s="2">
        <v>90</v>
      </c>
    </row>
    <row r="4" spans="2:11" x14ac:dyDescent="0.2">
      <c r="B4" s="2" t="s">
        <v>24</v>
      </c>
      <c r="C4" s="3">
        <v>139765.73975996344</v>
      </c>
      <c r="D4" s="3">
        <v>38625.383083077417</v>
      </c>
      <c r="E4" s="2">
        <v>108</v>
      </c>
    </row>
    <row r="5" spans="2:11" x14ac:dyDescent="0.2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</row>
    <row r="6" spans="2:11" x14ac:dyDescent="0.2">
      <c r="B6" s="2" t="s">
        <v>26</v>
      </c>
      <c r="C6" s="3">
        <v>87888.421378537867</v>
      </c>
      <c r="D6" s="3">
        <v>28920.330043828195</v>
      </c>
      <c r="E6" s="2">
        <v>68</v>
      </c>
    </row>
    <row r="7" spans="2:11" x14ac:dyDescent="0.2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11" x14ac:dyDescent="0.2">
      <c r="B8" s="2" t="s">
        <v>28</v>
      </c>
      <c r="C8" s="3">
        <v>82232.976548657811</v>
      </c>
      <c r="D8" s="3">
        <v>26890.834979099702</v>
      </c>
      <c r="E8" s="2">
        <v>64</v>
      </c>
      <c r="G8" t="s">
        <v>38</v>
      </c>
    </row>
    <row r="9" spans="2:11" x14ac:dyDescent="0.2">
      <c r="B9" s="2" t="s">
        <v>29</v>
      </c>
      <c r="C9" s="3">
        <v>139978.96499501733</v>
      </c>
      <c r="D9" s="3">
        <v>39791.414505396438</v>
      </c>
      <c r="E9" s="2">
        <v>109</v>
      </c>
    </row>
    <row r="10" spans="2:11" x14ac:dyDescent="0.2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11" x14ac:dyDescent="0.2">
      <c r="B11" s="2" t="s">
        <v>31</v>
      </c>
      <c r="C11" s="3">
        <v>74590.113459613931</v>
      </c>
      <c r="D11" s="3">
        <v>20410.035577136023</v>
      </c>
      <c r="E11" s="2">
        <v>58</v>
      </c>
    </row>
    <row r="12" spans="2:11" x14ac:dyDescent="0.2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11" x14ac:dyDescent="0.2">
      <c r="B13" s="2" t="s">
        <v>33</v>
      </c>
      <c r="C13" s="3">
        <v>144308.66535176183</v>
      </c>
      <c r="D13" s="3">
        <v>46942.077464359958</v>
      </c>
      <c r="E13" s="2">
        <v>112</v>
      </c>
    </row>
    <row r="14" spans="2:11" x14ac:dyDescent="0.2">
      <c r="B14" s="2" t="s">
        <v>34</v>
      </c>
      <c r="C14" s="3">
        <v>72352.836910770347</v>
      </c>
      <c r="D14" s="3">
        <v>22217.163647720168</v>
      </c>
      <c r="E14" s="2">
        <v>56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0"/>
  <sheetViews>
    <sheetView workbookViewId="0">
      <selection activeCell="C22" sqref="C22"/>
    </sheetView>
  </sheetViews>
  <sheetFormatPr defaultRowHeight="12.75" x14ac:dyDescent="0.2"/>
  <cols>
    <col min="2" max="2" width="10.85546875" customWidth="1"/>
    <col min="3" max="8" width="11.140625" customWidth="1"/>
  </cols>
  <sheetData>
    <row r="4" spans="2:8" x14ac:dyDescent="0.2">
      <c r="B4" s="48"/>
      <c r="C4" s="47" t="s">
        <v>95</v>
      </c>
      <c r="D4" s="47" t="s">
        <v>96</v>
      </c>
      <c r="E4" s="47" t="s">
        <v>97</v>
      </c>
      <c r="F4" s="47" t="s">
        <v>98</v>
      </c>
      <c r="G4" s="47" t="s">
        <v>99</v>
      </c>
      <c r="H4" s="47" t="s">
        <v>100</v>
      </c>
    </row>
    <row r="5" spans="2:8" x14ac:dyDescent="0.2">
      <c r="B5" s="48" t="s">
        <v>101</v>
      </c>
      <c r="C5" s="3">
        <v>731.52903729545994</v>
      </c>
      <c r="D5" s="3">
        <v>311.23140830891782</v>
      </c>
      <c r="E5" s="3">
        <v>1175.6559036776398</v>
      </c>
      <c r="F5" s="3">
        <v>1049.8901694457199</v>
      </c>
      <c r="G5" s="3">
        <v>494.36816779970627</v>
      </c>
      <c r="H5" s="3">
        <v>1089.3986541750953</v>
      </c>
    </row>
    <row r="6" spans="2:8" x14ac:dyDescent="0.2">
      <c r="B6" s="48" t="s">
        <v>102</v>
      </c>
      <c r="C6" s="3">
        <v>265.48386761247008</v>
      </c>
      <c r="D6" s="3">
        <v>395.22963800587706</v>
      </c>
      <c r="E6" s="3">
        <v>876</v>
      </c>
      <c r="F6" s="3">
        <v>115.02762783525704</v>
      </c>
      <c r="G6" s="3">
        <v>764.80906188068104</v>
      </c>
      <c r="H6" s="3">
        <v>228.64190855770306</v>
      </c>
    </row>
    <row r="7" spans="2:8" x14ac:dyDescent="0.2">
      <c r="B7" s="48" t="s">
        <v>103</v>
      </c>
      <c r="C7" s="3">
        <v>1033.7719870776773</v>
      </c>
      <c r="D7" s="3">
        <v>990.67299609256622</v>
      </c>
      <c r="E7" s="3">
        <v>149.96359136217433</v>
      </c>
      <c r="F7" s="3">
        <v>735.21090380966427</v>
      </c>
      <c r="G7" s="3">
        <v>607.05669987835779</v>
      </c>
      <c r="H7" s="3">
        <v>770.36220437864688</v>
      </c>
    </row>
    <row r="8" spans="2:8" x14ac:dyDescent="0.2">
      <c r="B8" s="48" t="s">
        <v>104</v>
      </c>
      <c r="C8" s="3">
        <v>191.05237591376766</v>
      </c>
      <c r="D8" s="3">
        <v>987</v>
      </c>
      <c r="E8" s="3">
        <v>864.66033600803735</v>
      </c>
      <c r="F8" s="3">
        <v>188.15434099737766</v>
      </c>
      <c r="G8" s="3">
        <v>1049.9047085677914</v>
      </c>
      <c r="H8" s="3">
        <v>719.02014891264776</v>
      </c>
    </row>
    <row r="9" spans="2:8" x14ac:dyDescent="0.2">
      <c r="B9" s="48" t="s">
        <v>105</v>
      </c>
      <c r="C9" s="3">
        <v>909.74343495307585</v>
      </c>
      <c r="D9" s="3">
        <v>755.8290146473372</v>
      </c>
      <c r="E9" s="3">
        <v>1177.1534789516777</v>
      </c>
      <c r="F9" s="3">
        <v>1018.6042331496751</v>
      </c>
      <c r="G9" s="3">
        <v>1115.5415799633947</v>
      </c>
      <c r="H9" s="3">
        <v>711.92192935347794</v>
      </c>
    </row>
    <row r="10" spans="2:8" x14ac:dyDescent="0.2">
      <c r="B10" s="48" t="s">
        <v>106</v>
      </c>
      <c r="C10" s="3">
        <v>133.63244539521054</v>
      </c>
      <c r="D10" s="3">
        <v>389.75107524416552</v>
      </c>
      <c r="E10" s="3">
        <v>903.62185814708255</v>
      </c>
      <c r="F10" s="3">
        <v>1259.3340145064235</v>
      </c>
      <c r="G10" s="3">
        <v>920.03131693600574</v>
      </c>
      <c r="H10" s="3">
        <v>456.10316053764166</v>
      </c>
    </row>
    <row r="11" spans="2:8" x14ac:dyDescent="0.2">
      <c r="B11" s="48" t="s">
        <v>107</v>
      </c>
      <c r="C11" s="3">
        <v>601.32587851261223</v>
      </c>
      <c r="D11" s="3">
        <v>1054.225599214979</v>
      </c>
      <c r="E11" s="3">
        <v>973.75025980175849</v>
      </c>
      <c r="F11" s="3">
        <v>992.97143573936512</v>
      </c>
      <c r="G11" s="3">
        <v>113.48109756275386</v>
      </c>
      <c r="H11" s="3">
        <v>84.289069299045067</v>
      </c>
    </row>
    <row r="12" spans="2:8" x14ac:dyDescent="0.2">
      <c r="B12" s="48" t="s">
        <v>108</v>
      </c>
      <c r="C12" s="3">
        <v>371.87542121398189</v>
      </c>
      <c r="D12" s="3">
        <v>321.5599318408776</v>
      </c>
      <c r="E12" s="3">
        <v>963.46092250514323</v>
      </c>
      <c r="F12" s="3">
        <v>366.65810234458718</v>
      </c>
      <c r="G12" s="3">
        <v>488.21455321417977</v>
      </c>
      <c r="H12" s="3">
        <v>763.78811232436749</v>
      </c>
    </row>
    <row r="13" spans="2:8" x14ac:dyDescent="0.2">
      <c r="B13" s="48" t="s">
        <v>109</v>
      </c>
      <c r="C13" s="3">
        <v>171.51382065150545</v>
      </c>
      <c r="D13" s="3">
        <v>773.32932115870994</v>
      </c>
      <c r="E13" s="3">
        <v>1092.2828656829863</v>
      </c>
      <c r="F13" s="3">
        <v>438.96335329032985</v>
      </c>
      <c r="G13" s="3">
        <v>766.87918524674615</v>
      </c>
      <c r="H13" s="3">
        <v>577.85945534426787</v>
      </c>
    </row>
    <row r="14" spans="2:8" x14ac:dyDescent="0.2">
      <c r="B14" s="48" t="s">
        <v>110</v>
      </c>
      <c r="C14" s="3">
        <v>1140.432661774792</v>
      </c>
      <c r="D14" s="3">
        <v>1119.4597941751938</v>
      </c>
      <c r="E14" s="3">
        <v>416.3296885243501</v>
      </c>
      <c r="F14" s="3">
        <v>701.99294858293933</v>
      </c>
      <c r="G14" s="3">
        <v>396.78988151136826</v>
      </c>
      <c r="H14" s="3">
        <v>876</v>
      </c>
    </row>
    <row r="15" spans="2:8" x14ac:dyDescent="0.2">
      <c r="B15" s="48" t="s">
        <v>111</v>
      </c>
      <c r="C15" s="3">
        <v>750.00766906386639</v>
      </c>
      <c r="D15" s="3">
        <v>123</v>
      </c>
      <c r="E15" s="3">
        <v>156.26457106069614</v>
      </c>
      <c r="F15" s="3">
        <v>513.93135498517836</v>
      </c>
      <c r="G15" s="3">
        <v>229.33001629162692</v>
      </c>
      <c r="H15" s="3">
        <v>1054.3962802829203</v>
      </c>
    </row>
    <row r="16" spans="2:8" x14ac:dyDescent="0.2">
      <c r="B16" s="48" t="s">
        <v>112</v>
      </c>
      <c r="C16" s="3">
        <v>412.7683086108201</v>
      </c>
      <c r="D16" s="3">
        <v>375.42303595642028</v>
      </c>
      <c r="E16" s="3">
        <v>667.15765114564454</v>
      </c>
      <c r="F16" s="3">
        <v>178.9261566308931</v>
      </c>
      <c r="G16" s="3">
        <v>879</v>
      </c>
      <c r="H16" s="3">
        <v>655.00090888550324</v>
      </c>
    </row>
    <row r="17" spans="2:8" x14ac:dyDescent="0.2">
      <c r="B17" s="48" t="s">
        <v>113</v>
      </c>
      <c r="C17" s="3">
        <v>541.20916577660921</v>
      </c>
      <c r="D17" s="3">
        <v>976.61851427885983</v>
      </c>
      <c r="E17" s="3">
        <v>537.17000211087225</v>
      </c>
      <c r="F17" s="3">
        <v>984.00577858577583</v>
      </c>
      <c r="G17" s="3">
        <v>1162.8872138140468</v>
      </c>
      <c r="H17" s="3">
        <v>495.0428822170154</v>
      </c>
    </row>
    <row r="18" spans="2:8" x14ac:dyDescent="0.2">
      <c r="B18" s="48" t="s">
        <v>114</v>
      </c>
      <c r="C18" s="3">
        <v>827.74272794087369</v>
      </c>
      <c r="D18" s="3">
        <v>968.1184931195495</v>
      </c>
      <c r="E18" s="3">
        <v>185.90070598889437</v>
      </c>
      <c r="F18" s="3">
        <v>236.34079497588561</v>
      </c>
      <c r="G18" s="3">
        <v>1096.286281092936</v>
      </c>
      <c r="H18" s="3">
        <v>345</v>
      </c>
    </row>
    <row r="19" spans="2:8" x14ac:dyDescent="0.2">
      <c r="B19" s="48" t="s">
        <v>115</v>
      </c>
      <c r="C19" s="3">
        <v>468.29043868027497</v>
      </c>
      <c r="D19" s="3">
        <v>603.45118917884065</v>
      </c>
      <c r="E19" s="3">
        <v>982.90680119925867</v>
      </c>
      <c r="F19" s="3">
        <v>959.88474614649192</v>
      </c>
      <c r="G19" s="3">
        <v>973.68758391803021</v>
      </c>
      <c r="H19" s="3">
        <v>885.43725463920146</v>
      </c>
    </row>
    <row r="20" spans="2:8" x14ac:dyDescent="0.2">
      <c r="B20" s="48" t="s">
        <v>116</v>
      </c>
      <c r="C20" s="3">
        <v>170.26900359559801</v>
      </c>
      <c r="D20" s="3">
        <v>553.51570097295803</v>
      </c>
      <c r="E20" s="3">
        <v>105.8464473217347</v>
      </c>
      <c r="F20" s="3">
        <v>270.12545482098108</v>
      </c>
      <c r="G20" s="3">
        <v>1100.0234869711139</v>
      </c>
      <c r="H20" s="3">
        <v>568.96939648247985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selection sqref="A1:A1048576"/>
    </sheetView>
  </sheetViews>
  <sheetFormatPr defaultRowHeight="12.75" x14ac:dyDescent="0.2"/>
  <cols>
    <col min="2" max="2" width="9.85546875" style="84" customWidth="1"/>
  </cols>
  <sheetData>
    <row r="1" spans="1:57" ht="13.5" thickBot="1" x14ac:dyDescent="0.25"/>
    <row r="2" spans="1:57" ht="13.5" thickBot="1" x14ac:dyDescent="0.25">
      <c r="B2" s="136"/>
      <c r="C2" s="133" t="s">
        <v>128</v>
      </c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3" t="s">
        <v>129</v>
      </c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3" t="s">
        <v>130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5"/>
      <c r="AJ2" s="133" t="s">
        <v>131</v>
      </c>
      <c r="AK2" s="134"/>
      <c r="AL2" s="134"/>
      <c r="AM2" s="134"/>
      <c r="AN2" s="134"/>
      <c r="AO2" s="134"/>
      <c r="AP2" s="134"/>
      <c r="AQ2" s="134"/>
      <c r="AR2" s="134"/>
      <c r="AS2" s="134"/>
      <c r="AT2" s="135"/>
      <c r="AU2" s="133" t="s">
        <v>132</v>
      </c>
      <c r="AV2" s="134"/>
      <c r="AW2" s="134"/>
      <c r="AX2" s="134"/>
      <c r="AY2" s="134"/>
      <c r="AZ2" s="134"/>
      <c r="BA2" s="134"/>
      <c r="BB2" s="134"/>
      <c r="BC2" s="134"/>
      <c r="BD2" s="134"/>
      <c r="BE2" s="135"/>
    </row>
    <row r="3" spans="1:57" ht="13.5" thickBot="1" x14ac:dyDescent="0.25">
      <c r="B3" s="137"/>
      <c r="C3" s="78">
        <v>2008</v>
      </c>
      <c r="D3" s="79">
        <v>2009</v>
      </c>
      <c r="E3" s="79">
        <v>2010</v>
      </c>
      <c r="F3" s="79">
        <v>2011</v>
      </c>
      <c r="G3" s="79">
        <v>2012</v>
      </c>
      <c r="H3" s="80">
        <v>2013</v>
      </c>
      <c r="I3" s="78" t="s">
        <v>117</v>
      </c>
      <c r="J3" s="79" t="s">
        <v>118</v>
      </c>
      <c r="K3" s="79" t="s">
        <v>119</v>
      </c>
      <c r="L3" s="79" t="s">
        <v>120</v>
      </c>
      <c r="M3" s="81" t="s">
        <v>127</v>
      </c>
      <c r="N3" s="78">
        <v>2008</v>
      </c>
      <c r="O3" s="79">
        <v>2009</v>
      </c>
      <c r="P3" s="79">
        <v>2010</v>
      </c>
      <c r="Q3" s="79">
        <v>2011</v>
      </c>
      <c r="R3" s="79">
        <v>2012</v>
      </c>
      <c r="S3" s="80">
        <v>2013</v>
      </c>
      <c r="T3" s="78" t="s">
        <v>117</v>
      </c>
      <c r="U3" s="79" t="s">
        <v>118</v>
      </c>
      <c r="V3" s="79" t="s">
        <v>119</v>
      </c>
      <c r="W3" s="79" t="s">
        <v>120</v>
      </c>
      <c r="X3" s="81" t="s">
        <v>127</v>
      </c>
      <c r="Y3" s="78">
        <v>2008</v>
      </c>
      <c r="Z3" s="79">
        <v>2009</v>
      </c>
      <c r="AA3" s="79">
        <v>2010</v>
      </c>
      <c r="AB3" s="79">
        <v>2011</v>
      </c>
      <c r="AC3" s="79">
        <v>2012</v>
      </c>
      <c r="AD3" s="80">
        <v>2013</v>
      </c>
      <c r="AE3" s="78" t="s">
        <v>117</v>
      </c>
      <c r="AF3" s="79" t="s">
        <v>118</v>
      </c>
      <c r="AG3" s="79" t="s">
        <v>119</v>
      </c>
      <c r="AH3" s="79" t="s">
        <v>120</v>
      </c>
      <c r="AI3" s="81" t="s">
        <v>127</v>
      </c>
      <c r="AJ3" s="78">
        <v>2008</v>
      </c>
      <c r="AK3" s="79">
        <v>2009</v>
      </c>
      <c r="AL3" s="79">
        <v>2010</v>
      </c>
      <c r="AM3" s="79">
        <v>2011</v>
      </c>
      <c r="AN3" s="79">
        <v>2012</v>
      </c>
      <c r="AO3" s="80">
        <v>2013</v>
      </c>
      <c r="AP3" s="78" t="s">
        <v>117</v>
      </c>
      <c r="AQ3" s="79" t="s">
        <v>118</v>
      </c>
      <c r="AR3" s="79" t="s">
        <v>119</v>
      </c>
      <c r="AS3" s="79" t="s">
        <v>120</v>
      </c>
      <c r="AT3" s="81" t="s">
        <v>127</v>
      </c>
      <c r="AU3" s="78">
        <v>2008</v>
      </c>
      <c r="AV3" s="79">
        <v>2009</v>
      </c>
      <c r="AW3" s="79">
        <v>2010</v>
      </c>
      <c r="AX3" s="79">
        <v>2011</v>
      </c>
      <c r="AY3" s="79">
        <v>2012</v>
      </c>
      <c r="AZ3" s="80">
        <v>2013</v>
      </c>
      <c r="BA3" s="78" t="s">
        <v>117</v>
      </c>
      <c r="BB3" s="79" t="s">
        <v>118</v>
      </c>
      <c r="BC3" s="79" t="s">
        <v>119</v>
      </c>
      <c r="BD3" s="79" t="s">
        <v>120</v>
      </c>
      <c r="BE3" s="81" t="s">
        <v>127</v>
      </c>
    </row>
    <row r="4" spans="1:57" x14ac:dyDescent="0.2">
      <c r="A4" s="126" t="s">
        <v>128</v>
      </c>
      <c r="B4" s="85" t="s">
        <v>121</v>
      </c>
      <c r="C4" s="82">
        <v>1300.6259931399409</v>
      </c>
      <c r="D4" s="69">
        <v>1752.6956844193392</v>
      </c>
      <c r="E4" s="69">
        <v>1701.6583697201188</v>
      </c>
      <c r="F4" s="69">
        <v>2102.2004355696818</v>
      </c>
      <c r="G4" s="69">
        <v>2308.8589647923782</v>
      </c>
      <c r="H4" s="72">
        <v>2470.5572180336962</v>
      </c>
      <c r="I4" s="75">
        <v>0.34757854576473757</v>
      </c>
      <c r="J4" s="70">
        <v>-2.911932467964562E-2</v>
      </c>
      <c r="K4" s="70">
        <v>0.23538336071266897</v>
      </c>
      <c r="L4" s="70">
        <v>9.8305816004025992E-2</v>
      </c>
      <c r="M4" s="71">
        <v>7.0033837366007656E-2</v>
      </c>
      <c r="N4" s="68">
        <v>1373.5099251089373</v>
      </c>
      <c r="O4" s="69">
        <v>1635.064402530649</v>
      </c>
      <c r="P4" s="69">
        <v>1786.6005173840194</v>
      </c>
      <c r="Q4" s="69">
        <v>2057.3774496711985</v>
      </c>
      <c r="R4" s="69">
        <v>2003.2591202242822</v>
      </c>
      <c r="S4" s="72">
        <v>2405.5022002739674</v>
      </c>
      <c r="T4" s="75">
        <v>0.19042780298873119</v>
      </c>
      <c r="U4" s="70">
        <v>9.2678988435460186E-2</v>
      </c>
      <c r="V4" s="70">
        <v>0.15155986447583514</v>
      </c>
      <c r="W4" s="70">
        <v>-2.6304521542979464E-2</v>
      </c>
      <c r="X4" s="71">
        <v>0.20079433358808352</v>
      </c>
      <c r="Y4" s="68">
        <v>1314.0176867209857</v>
      </c>
      <c r="Z4" s="69">
        <v>1767.9739115113875</v>
      </c>
      <c r="AA4" s="69">
        <v>1717.3876540922895</v>
      </c>
      <c r="AB4" s="69">
        <v>1862.3635500826558</v>
      </c>
      <c r="AC4" s="69">
        <v>2206.0979291765429</v>
      </c>
      <c r="AD4" s="72">
        <v>2556.5382126828213</v>
      </c>
      <c r="AE4" s="75">
        <v>0.3454719288620911</v>
      </c>
      <c r="AF4" s="70">
        <v>-2.8612558754248507E-2</v>
      </c>
      <c r="AG4" s="70">
        <v>8.4416523925107789E-2</v>
      </c>
      <c r="AH4" s="70">
        <v>0.18456889315656522</v>
      </c>
      <c r="AI4" s="71">
        <v>0.15885073770822355</v>
      </c>
      <c r="AJ4" s="68">
        <v>1269.3548555846619</v>
      </c>
      <c r="AK4" s="69">
        <v>1783.085284202399</v>
      </c>
      <c r="AL4" s="69">
        <v>1735.6173289371382</v>
      </c>
      <c r="AM4" s="69">
        <v>2010.3848037985856</v>
      </c>
      <c r="AN4" s="69">
        <v>2314.4376722691891</v>
      </c>
      <c r="AO4" s="72">
        <v>2574.319975861511</v>
      </c>
      <c r="AP4" s="75">
        <v>0.40471774016345807</v>
      </c>
      <c r="AQ4" s="70">
        <v>-2.6621247837000594E-2</v>
      </c>
      <c r="AR4" s="70">
        <v>0.15831109212864924</v>
      </c>
      <c r="AS4" s="70">
        <v>0.15124112950719737</v>
      </c>
      <c r="AT4" s="71">
        <v>0.11228744964971149</v>
      </c>
      <c r="AU4" s="82">
        <v>1300.6259931399409</v>
      </c>
      <c r="AV4" s="69">
        <v>1752.6956844193392</v>
      </c>
      <c r="AW4" s="69">
        <v>1701.6583697201188</v>
      </c>
      <c r="AX4" s="69">
        <v>2102.2004355696818</v>
      </c>
      <c r="AY4" s="69">
        <v>2308.8589647923782</v>
      </c>
      <c r="AZ4" s="72">
        <v>2470.5572180336962</v>
      </c>
      <c r="BA4" s="75">
        <v>0.34757854576473757</v>
      </c>
      <c r="BB4" s="70">
        <v>-2.911932467964562E-2</v>
      </c>
      <c r="BC4" s="70">
        <v>0.23538336071266897</v>
      </c>
      <c r="BD4" s="70">
        <v>9.8305816004025992E-2</v>
      </c>
      <c r="BE4" s="71">
        <v>7.0033837366007656E-2</v>
      </c>
    </row>
    <row r="5" spans="1:57" x14ac:dyDescent="0.2">
      <c r="A5" s="126" t="s">
        <v>129</v>
      </c>
      <c r="B5" s="86" t="s">
        <v>122</v>
      </c>
      <c r="C5" s="61">
        <v>1419.7943831226655</v>
      </c>
      <c r="D5" s="3">
        <v>1768.1340376264629</v>
      </c>
      <c r="E5" s="3">
        <v>1794.1737622846513</v>
      </c>
      <c r="F5" s="3">
        <v>1997.2136506632603</v>
      </c>
      <c r="G5" s="3">
        <v>2119.3836216623508</v>
      </c>
      <c r="H5" s="73">
        <v>2415.0840499804058</v>
      </c>
      <c r="I5" s="76">
        <v>0.24534514197588719</v>
      </c>
      <c r="J5" s="60">
        <v>1.4727234533160161E-2</v>
      </c>
      <c r="K5" s="60">
        <v>0.11316623431169992</v>
      </c>
      <c r="L5" s="60">
        <v>6.1170206281395467E-2</v>
      </c>
      <c r="M5" s="63">
        <v>0.1395218993369971</v>
      </c>
      <c r="N5" s="62">
        <v>1556.9379891225744</v>
      </c>
      <c r="O5" s="3">
        <v>1561.0633150151341</v>
      </c>
      <c r="P5" s="3">
        <v>1762.6930698319095</v>
      </c>
      <c r="Q5" s="3">
        <v>1947.860924574936</v>
      </c>
      <c r="R5" s="3">
        <v>2362.3439343806313</v>
      </c>
      <c r="S5" s="73">
        <v>2246.284533123338</v>
      </c>
      <c r="T5" s="76">
        <v>2.6496404618430169E-3</v>
      </c>
      <c r="U5" s="60">
        <v>0.1291618045708931</v>
      </c>
      <c r="V5" s="60">
        <v>0.10504826842070925</v>
      </c>
      <c r="W5" s="60">
        <v>0.2127888108316276</v>
      </c>
      <c r="X5" s="63">
        <v>-4.9128917922665716E-2</v>
      </c>
      <c r="Y5" s="62">
        <v>1268.3652088321683</v>
      </c>
      <c r="Z5" s="3">
        <v>1774.674841768403</v>
      </c>
      <c r="AA5" s="3">
        <v>1944.9842536266005</v>
      </c>
      <c r="AB5" s="3">
        <v>2092.6375161826318</v>
      </c>
      <c r="AC5" s="3">
        <v>2024.0569938451988</v>
      </c>
      <c r="AD5" s="73">
        <v>2344.0906794690236</v>
      </c>
      <c r="AE5" s="76">
        <v>0.39918284529612191</v>
      </c>
      <c r="AF5" s="60">
        <v>9.5966544321150149E-2</v>
      </c>
      <c r="AG5" s="60">
        <v>7.5914888401136471E-2</v>
      </c>
      <c r="AH5" s="60">
        <v>-3.2772289422841272E-2</v>
      </c>
      <c r="AI5" s="63">
        <v>0.15811495753182392</v>
      </c>
      <c r="AJ5" s="62">
        <v>1562.5356561490994</v>
      </c>
      <c r="AK5" s="3">
        <v>1455.4432424542756</v>
      </c>
      <c r="AL5" s="3">
        <v>1773.2536434548517</v>
      </c>
      <c r="AM5" s="3">
        <v>1991.9390163898224</v>
      </c>
      <c r="AN5" s="3">
        <v>2159.9898044806814</v>
      </c>
      <c r="AO5" s="73">
        <v>2344.0934159037934</v>
      </c>
      <c r="AP5" s="76">
        <v>-6.853758074152061E-2</v>
      </c>
      <c r="AQ5" s="60">
        <v>0.21835987260118839</v>
      </c>
      <c r="AR5" s="60">
        <v>0.12332436126221813</v>
      </c>
      <c r="AS5" s="60">
        <v>8.4365428212472615E-2</v>
      </c>
      <c r="AT5" s="63">
        <v>8.5233555751609291E-2</v>
      </c>
      <c r="AU5" s="61">
        <v>1419.7943831226655</v>
      </c>
      <c r="AV5" s="3">
        <v>1768.1340376264629</v>
      </c>
      <c r="AW5" s="3">
        <v>1794.1737622846513</v>
      </c>
      <c r="AX5" s="3">
        <v>1997.2136506632603</v>
      </c>
      <c r="AY5" s="3">
        <v>2119.3836216623508</v>
      </c>
      <c r="AZ5" s="73">
        <v>2415.0840499804058</v>
      </c>
      <c r="BA5" s="76">
        <v>0.24534514197588719</v>
      </c>
      <c r="BB5" s="60">
        <v>1.4727234533160161E-2</v>
      </c>
      <c r="BC5" s="60">
        <v>0.11316623431169992</v>
      </c>
      <c r="BD5" s="60">
        <v>6.1170206281395467E-2</v>
      </c>
      <c r="BE5" s="63">
        <v>0.1395218993369971</v>
      </c>
    </row>
    <row r="6" spans="1:57" x14ac:dyDescent="0.2">
      <c r="A6" s="126" t="s">
        <v>130</v>
      </c>
      <c r="B6" s="86" t="s">
        <v>123</v>
      </c>
      <c r="C6" s="61">
        <v>1298.9884898330167</v>
      </c>
      <c r="D6" s="3">
        <v>1623.8212787532361</v>
      </c>
      <c r="E6" s="3">
        <v>1886.7540476519277</v>
      </c>
      <c r="F6" s="3">
        <v>2066.7498943860546</v>
      </c>
      <c r="G6" s="3">
        <v>2339.9805074927572</v>
      </c>
      <c r="H6" s="73">
        <v>2586.0212784787363</v>
      </c>
      <c r="I6" s="76">
        <v>0.25006594859202802</v>
      </c>
      <c r="J6" s="60">
        <v>0.16192223389298754</v>
      </c>
      <c r="K6" s="60">
        <v>9.5399740606430639E-2</v>
      </c>
      <c r="L6" s="60">
        <v>0.13220303716907544</v>
      </c>
      <c r="M6" s="63">
        <v>0.1051465045106752</v>
      </c>
      <c r="N6" s="62">
        <v>1248.7235548085696</v>
      </c>
      <c r="O6" s="3">
        <v>1479.3540008739392</v>
      </c>
      <c r="P6" s="3">
        <v>1921.2869937018777</v>
      </c>
      <c r="Q6" s="3">
        <v>2013.9298968409382</v>
      </c>
      <c r="R6" s="3">
        <v>2094.2188697110701</v>
      </c>
      <c r="S6" s="73">
        <v>2329.4001281809979</v>
      </c>
      <c r="T6" s="76">
        <v>0.18469295720198486</v>
      </c>
      <c r="U6" s="60">
        <v>0.29873376660817041</v>
      </c>
      <c r="V6" s="60">
        <v>4.8219190283778968E-2</v>
      </c>
      <c r="W6" s="60">
        <v>3.9866816117121839E-2</v>
      </c>
      <c r="X6" s="63">
        <v>0.11230022891655755</v>
      </c>
      <c r="Y6" s="62">
        <v>1311.3438949188453</v>
      </c>
      <c r="Z6" s="3">
        <v>1599.6429294161751</v>
      </c>
      <c r="AA6" s="3">
        <v>1733.189399171632</v>
      </c>
      <c r="AB6" s="3">
        <v>1966.8725913022984</v>
      </c>
      <c r="AC6" s="3">
        <v>2142.8303084241188</v>
      </c>
      <c r="AD6" s="73">
        <v>2508.3007194862357</v>
      </c>
      <c r="AE6" s="76">
        <v>0.2198500603956155</v>
      </c>
      <c r="AF6" s="60">
        <v>8.3485174909751603E-2</v>
      </c>
      <c r="AG6" s="60">
        <v>0.13482842223842018</v>
      </c>
      <c r="AH6" s="60">
        <v>8.9460658458469844E-2</v>
      </c>
      <c r="AI6" s="63">
        <v>0.17055499431072141</v>
      </c>
      <c r="AJ6" s="62">
        <v>1517.5136320671361</v>
      </c>
      <c r="AK6" s="3">
        <v>1441.8591249712413</v>
      </c>
      <c r="AL6" s="3">
        <v>1930.0142432597449</v>
      </c>
      <c r="AM6" s="3">
        <v>2130.5840250756078</v>
      </c>
      <c r="AN6" s="3">
        <v>2360.0328336306338</v>
      </c>
      <c r="AO6" s="73">
        <v>2245.4479254704161</v>
      </c>
      <c r="AP6" s="76">
        <v>-4.9854252045722469E-2</v>
      </c>
      <c r="AQ6" s="60">
        <v>0.33855950961800119</v>
      </c>
      <c r="AR6" s="60">
        <v>0.10392139981159176</v>
      </c>
      <c r="AS6" s="60">
        <v>0.10769291699109762</v>
      </c>
      <c r="AT6" s="63">
        <v>-4.8552251700643589E-2</v>
      </c>
      <c r="AU6" s="61">
        <v>1298.9884898330167</v>
      </c>
      <c r="AV6" s="3">
        <v>1623.8212787532361</v>
      </c>
      <c r="AW6" s="3">
        <v>1886.7540476519277</v>
      </c>
      <c r="AX6" s="3">
        <v>2066.7498943860546</v>
      </c>
      <c r="AY6" s="3">
        <v>2339.9805074927572</v>
      </c>
      <c r="AZ6" s="73">
        <v>2586.0212784787363</v>
      </c>
      <c r="BA6" s="76">
        <v>0.25006594859202802</v>
      </c>
      <c r="BB6" s="60">
        <v>0.16192223389298754</v>
      </c>
      <c r="BC6" s="60">
        <v>9.5399740606430639E-2</v>
      </c>
      <c r="BD6" s="60">
        <v>0.13220303716907544</v>
      </c>
      <c r="BE6" s="63">
        <v>0.1051465045106752</v>
      </c>
    </row>
    <row r="7" spans="1:57" x14ac:dyDescent="0.2">
      <c r="A7" s="126" t="s">
        <v>131</v>
      </c>
      <c r="B7" s="86" t="s">
        <v>124</v>
      </c>
      <c r="C7" s="61">
        <v>1204.7019639559248</v>
      </c>
      <c r="D7" s="3">
        <v>1755.4991363602774</v>
      </c>
      <c r="E7" s="3">
        <v>1909.7837121301654</v>
      </c>
      <c r="F7" s="3">
        <v>2054.0749272969192</v>
      </c>
      <c r="G7" s="3">
        <v>2268.7262786902861</v>
      </c>
      <c r="H7" s="73">
        <v>2284.2349827649196</v>
      </c>
      <c r="I7" s="76">
        <v>0.4572061712223654</v>
      </c>
      <c r="J7" s="60">
        <v>8.7886443561442151E-2</v>
      </c>
      <c r="K7" s="60">
        <v>7.5553694510155811E-2</v>
      </c>
      <c r="L7" s="60">
        <v>0.10450025388111794</v>
      </c>
      <c r="M7" s="63">
        <v>6.8358639031529389E-3</v>
      </c>
      <c r="N7" s="62">
        <v>1561.5775461310918</v>
      </c>
      <c r="O7" s="3">
        <v>1466.6051060302823</v>
      </c>
      <c r="P7" s="3">
        <v>1822.2261005494088</v>
      </c>
      <c r="Q7" s="3">
        <v>1912.4311303439342</v>
      </c>
      <c r="R7" s="3">
        <v>2226.7048347547907</v>
      </c>
      <c r="S7" s="73">
        <v>2230.7082500158353</v>
      </c>
      <c r="T7" s="76">
        <v>-6.0818266973747037E-2</v>
      </c>
      <c r="U7" s="60">
        <v>0.24247903751112654</v>
      </c>
      <c r="V7" s="60">
        <v>4.9502654894103548E-2</v>
      </c>
      <c r="W7" s="60">
        <v>0.1643320375956947</v>
      </c>
      <c r="X7" s="63">
        <v>1.7979101668792463E-3</v>
      </c>
      <c r="Y7" s="62">
        <v>1576.745664033597</v>
      </c>
      <c r="Z7" s="3">
        <v>1572.3922492827112</v>
      </c>
      <c r="AA7" s="3">
        <v>1848.1867759798533</v>
      </c>
      <c r="AB7" s="3">
        <v>2198.8338847220225</v>
      </c>
      <c r="AC7" s="3">
        <v>2334.615297935472</v>
      </c>
      <c r="AD7" s="73">
        <v>2566.9707393505446</v>
      </c>
      <c r="AE7" s="76">
        <v>-2.761012666905982E-3</v>
      </c>
      <c r="AF7" s="60">
        <v>0.17539804512706869</v>
      </c>
      <c r="AG7" s="60">
        <v>0.18972493110511879</v>
      </c>
      <c r="AH7" s="60">
        <v>6.1751555748202902E-2</v>
      </c>
      <c r="AI7" s="63">
        <v>9.9526222423260702E-2</v>
      </c>
      <c r="AJ7" s="62">
        <v>1566.2963831693703</v>
      </c>
      <c r="AK7" s="3">
        <v>1726.8201633734041</v>
      </c>
      <c r="AL7" s="3">
        <v>1962.0308907086137</v>
      </c>
      <c r="AM7" s="3">
        <v>1936.6370745312706</v>
      </c>
      <c r="AN7" s="3">
        <v>2398.7424474642212</v>
      </c>
      <c r="AO7" s="73">
        <v>2419.6317864930602</v>
      </c>
      <c r="AP7" s="76">
        <v>0.10248621009978787</v>
      </c>
      <c r="AQ7" s="60">
        <v>0.13621032017353629</v>
      </c>
      <c r="AR7" s="60">
        <v>-1.2942617925944977E-2</v>
      </c>
      <c r="AS7" s="60">
        <v>0.2386122722786328</v>
      </c>
      <c r="AT7" s="63">
        <v>8.7084543198547859E-3</v>
      </c>
      <c r="AU7" s="61">
        <v>1204.7019639559248</v>
      </c>
      <c r="AV7" s="3">
        <v>1755.4991363602774</v>
      </c>
      <c r="AW7" s="3">
        <v>1909.7837121301654</v>
      </c>
      <c r="AX7" s="3">
        <v>2054.0749272969192</v>
      </c>
      <c r="AY7" s="3">
        <v>2268.7262786902861</v>
      </c>
      <c r="AZ7" s="73">
        <v>2284.2349827649196</v>
      </c>
      <c r="BA7" s="76">
        <v>0.4572061712223654</v>
      </c>
      <c r="BB7" s="60">
        <v>8.7886443561442151E-2</v>
      </c>
      <c r="BC7" s="60">
        <v>7.5553694510155811E-2</v>
      </c>
      <c r="BD7" s="60">
        <v>0.10450025388111794</v>
      </c>
      <c r="BE7" s="63">
        <v>6.8358639031529389E-3</v>
      </c>
    </row>
    <row r="8" spans="1:57" x14ac:dyDescent="0.2">
      <c r="A8" s="126" t="s">
        <v>132</v>
      </c>
      <c r="B8" s="86" t="s">
        <v>125</v>
      </c>
      <c r="C8" s="61">
        <v>1450.4279802513456</v>
      </c>
      <c r="D8" s="3">
        <v>1736.6742528052107</v>
      </c>
      <c r="E8" s="3">
        <v>1679.5617876148262</v>
      </c>
      <c r="F8" s="3">
        <v>1973.6207055009745</v>
      </c>
      <c r="G8" s="3">
        <v>2047.851175290873</v>
      </c>
      <c r="H8" s="73">
        <v>2578.914285586161</v>
      </c>
      <c r="I8" s="76">
        <v>0.19735297198573165</v>
      </c>
      <c r="J8" s="60">
        <v>-3.2886112693921721E-2</v>
      </c>
      <c r="K8" s="60">
        <v>0.17508073835363103</v>
      </c>
      <c r="L8" s="60">
        <v>3.7611314870684032E-2</v>
      </c>
      <c r="M8" s="63">
        <v>0.25932700418029975</v>
      </c>
      <c r="N8" s="62">
        <v>1367.1550458646209</v>
      </c>
      <c r="O8" s="3">
        <v>1543.3046427646666</v>
      </c>
      <c r="P8" s="3">
        <v>1847.7008307642589</v>
      </c>
      <c r="Q8" s="3">
        <v>1941.3627897369465</v>
      </c>
      <c r="R8" s="3">
        <v>2134.4365196864042</v>
      </c>
      <c r="S8" s="73">
        <v>2235.076606750918</v>
      </c>
      <c r="T8" s="76">
        <v>0.12884390649975219</v>
      </c>
      <c r="U8" s="60">
        <v>0.19723661781662161</v>
      </c>
      <c r="V8" s="60">
        <v>5.0691084516072182E-2</v>
      </c>
      <c r="W8" s="60">
        <v>9.9452678793549465E-2</v>
      </c>
      <c r="X8" s="63">
        <v>4.7150658328925177E-2</v>
      </c>
      <c r="Y8" s="62">
        <v>1572.3818992652564</v>
      </c>
      <c r="Z8" s="3">
        <v>1455.0301451719229</v>
      </c>
      <c r="AA8" s="3">
        <v>1888.4495766566456</v>
      </c>
      <c r="AB8" s="3">
        <v>2045.548528452646</v>
      </c>
      <c r="AC8" s="3">
        <v>2038.276946247749</v>
      </c>
      <c r="AD8" s="73">
        <v>2519.8627884713956</v>
      </c>
      <c r="AE8" s="76">
        <v>-7.463311180837795E-2</v>
      </c>
      <c r="AF8" s="60">
        <v>0.29787659927383214</v>
      </c>
      <c r="AG8" s="60">
        <v>8.3189381245821759E-2</v>
      </c>
      <c r="AH8" s="60">
        <v>-3.5548324098658712E-3</v>
      </c>
      <c r="AI8" s="63">
        <v>0.23627105389686864</v>
      </c>
      <c r="AJ8" s="62">
        <v>1375.5096060569399</v>
      </c>
      <c r="AK8" s="3">
        <v>1549.8459415829836</v>
      </c>
      <c r="AL8" s="3">
        <v>1730.3535528835819</v>
      </c>
      <c r="AM8" s="3">
        <v>2101.4949089435054</v>
      </c>
      <c r="AN8" s="3">
        <v>2051.4474611573178</v>
      </c>
      <c r="AO8" s="73">
        <v>2343.4631198968013</v>
      </c>
      <c r="AP8" s="76">
        <v>0.12674308834948778</v>
      </c>
      <c r="AQ8" s="60">
        <v>0.11646809947847525</v>
      </c>
      <c r="AR8" s="60">
        <v>0.21448874158776832</v>
      </c>
      <c r="AS8" s="60">
        <v>-2.3815164896758279E-2</v>
      </c>
      <c r="AT8" s="63">
        <v>0.14234615522385541</v>
      </c>
      <c r="AU8" s="61">
        <v>1450.4279802513456</v>
      </c>
      <c r="AV8" s="3">
        <v>1736.6742528052107</v>
      </c>
      <c r="AW8" s="3">
        <v>1679.5617876148262</v>
      </c>
      <c r="AX8" s="3">
        <v>1973.6207055009745</v>
      </c>
      <c r="AY8" s="3">
        <v>2047.851175290873</v>
      </c>
      <c r="AZ8" s="73">
        <v>2578.914285586161</v>
      </c>
      <c r="BA8" s="76">
        <v>0.19735297198573165</v>
      </c>
      <c r="BB8" s="60">
        <v>-3.2886112693921721E-2</v>
      </c>
      <c r="BC8" s="60">
        <v>0.17508073835363103</v>
      </c>
      <c r="BD8" s="60">
        <v>3.7611314870684032E-2</v>
      </c>
      <c r="BE8" s="63">
        <v>0.25932700418029975</v>
      </c>
    </row>
    <row r="9" spans="1:57" ht="13.5" thickBot="1" x14ac:dyDescent="0.25">
      <c r="B9" s="87" t="s">
        <v>126</v>
      </c>
      <c r="C9" s="83">
        <v>1208.5360702546134</v>
      </c>
      <c r="D9" s="65">
        <v>1779.2865938803161</v>
      </c>
      <c r="E9" s="65">
        <v>1792.9630212151937</v>
      </c>
      <c r="F9" s="65">
        <v>2123.3309881034229</v>
      </c>
      <c r="G9" s="65">
        <v>2167.4545299963993</v>
      </c>
      <c r="H9" s="74">
        <v>2355.5311801319044</v>
      </c>
      <c r="I9" s="77">
        <v>0.47226602306165133</v>
      </c>
      <c r="J9" s="66">
        <v>7.6864668018723492E-3</v>
      </c>
      <c r="K9" s="66">
        <v>0.1842581040317941</v>
      </c>
      <c r="L9" s="66">
        <v>2.0780340954938969E-2</v>
      </c>
      <c r="M9" s="67">
        <v>8.6773054535920435E-2</v>
      </c>
      <c r="N9" s="64">
        <v>1305.0686822266612</v>
      </c>
      <c r="O9" s="65">
        <v>1628.197649471085</v>
      </c>
      <c r="P9" s="65">
        <v>1745.740937429013</v>
      </c>
      <c r="Q9" s="65">
        <v>2162.3388065308191</v>
      </c>
      <c r="R9" s="65">
        <v>2064.9342641674839</v>
      </c>
      <c r="S9" s="74">
        <v>2222.0987559778087</v>
      </c>
      <c r="T9" s="77">
        <v>0.24759537305968671</v>
      </c>
      <c r="U9" s="66">
        <v>7.2192272231882626E-2</v>
      </c>
      <c r="V9" s="66">
        <v>0.2386367072970963</v>
      </c>
      <c r="W9" s="66">
        <v>-4.504592068049118E-2</v>
      </c>
      <c r="X9" s="67">
        <v>7.6111135612197511E-2</v>
      </c>
      <c r="Y9" s="64">
        <v>1260.4057016082475</v>
      </c>
      <c r="Z9" s="65">
        <v>1778.3248945599603</v>
      </c>
      <c r="AA9" s="65">
        <v>1706.8592354291663</v>
      </c>
      <c r="AB9" s="65">
        <v>1873.3274531174122</v>
      </c>
      <c r="AC9" s="65">
        <v>2176.8516143743418</v>
      </c>
      <c r="AD9" s="74">
        <v>2380.8693711246401</v>
      </c>
      <c r="AE9" s="77">
        <v>0.41091467000733206</v>
      </c>
      <c r="AF9" s="66">
        <v>-4.0187065563448643E-2</v>
      </c>
      <c r="AG9" s="66">
        <v>9.7528966790509708E-2</v>
      </c>
      <c r="AH9" s="66">
        <v>0.16202408220294529</v>
      </c>
      <c r="AI9" s="67">
        <v>9.3721480785880829E-2</v>
      </c>
      <c r="AJ9" s="64">
        <v>1308.2365711663183</v>
      </c>
      <c r="AK9" s="65">
        <v>1653.0236590944189</v>
      </c>
      <c r="AL9" s="65">
        <v>1673.8729244402712</v>
      </c>
      <c r="AM9" s="65">
        <v>1960.7626638137158</v>
      </c>
      <c r="AN9" s="65">
        <v>2058.1308617005661</v>
      </c>
      <c r="AO9" s="74">
        <v>2579.5379912056537</v>
      </c>
      <c r="AP9" s="77">
        <v>0.26355102397169361</v>
      </c>
      <c r="AQ9" s="66">
        <v>1.2612805165338248E-2</v>
      </c>
      <c r="AR9" s="66">
        <v>0.17139278327796492</v>
      </c>
      <c r="AS9" s="66">
        <v>4.9658329222501463E-2</v>
      </c>
      <c r="AT9" s="67">
        <v>0.25334012487148949</v>
      </c>
      <c r="AU9" s="83">
        <v>1208.5360702546134</v>
      </c>
      <c r="AV9" s="65">
        <v>1779.2865938803161</v>
      </c>
      <c r="AW9" s="65">
        <v>1792.9630212151937</v>
      </c>
      <c r="AX9" s="65">
        <v>2123.3309881034229</v>
      </c>
      <c r="AY9" s="65">
        <v>2167.4545299963993</v>
      </c>
      <c r="AZ9" s="74">
        <v>2355.5311801319044</v>
      </c>
      <c r="BA9" s="77">
        <v>0.47226602306165133</v>
      </c>
      <c r="BB9" s="66">
        <v>7.6864668018723492E-3</v>
      </c>
      <c r="BC9" s="66">
        <v>0.1842581040317941</v>
      </c>
      <c r="BD9" s="66">
        <v>2.0780340954938969E-2</v>
      </c>
      <c r="BE9" s="67">
        <v>8.6773054535920435E-2</v>
      </c>
    </row>
    <row r="27" spans="1:1" x14ac:dyDescent="0.2">
      <c r="A27" s="124"/>
    </row>
    <row r="28" spans="1:1" x14ac:dyDescent="0.2">
      <c r="A28" s="124"/>
    </row>
    <row r="29" spans="1:1" x14ac:dyDescent="0.2">
      <c r="A29" s="124"/>
    </row>
    <row r="30" spans="1:1" x14ac:dyDescent="0.2">
      <c r="A30" s="124"/>
    </row>
    <row r="31" spans="1:1" x14ac:dyDescent="0.2">
      <c r="A31" s="124"/>
    </row>
    <row r="32" spans="1:1" x14ac:dyDescent="0.2">
      <c r="A32" s="123"/>
    </row>
  </sheetData>
  <mergeCells count="6">
    <mergeCell ref="AU2:BE2"/>
    <mergeCell ref="B2:B3"/>
    <mergeCell ref="AJ2:AT2"/>
    <mergeCell ref="C2:M2"/>
    <mergeCell ref="N2:X2"/>
    <mergeCell ref="Y2:AI2"/>
  </mergeCells>
  <phoneticPr fontId="3" type="noConversion"/>
  <hyperlinks>
    <hyperlink ref="A8" location="Hiperłącze!AU2" display="Oddział 5"/>
    <hyperlink ref="A7" location="Hiperłącze!AJ2" display="Oddział 4"/>
    <hyperlink ref="A6" location="Hiperłącze!Y2" display="Oddział 3"/>
    <hyperlink ref="A5" location="Hiperłącze!N2" display="Oddział 2"/>
    <hyperlink ref="A5:A8" location="Hiperłącze!C2" display="Oddział 1"/>
    <hyperlink ref="A4" location="Hiperłącze!C2" display="Oddział 1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showGridLines="0" zoomScale="150" workbookViewId="0">
      <selection activeCell="G6" sqref="G6"/>
    </sheetView>
  </sheetViews>
  <sheetFormatPr defaultRowHeight="12.75" x14ac:dyDescent="0.2"/>
  <cols>
    <col min="1" max="1" width="7" customWidth="1"/>
    <col min="2" max="2" width="4.5703125" style="46" bestFit="1" customWidth="1"/>
    <col min="3" max="3" width="2.140625" bestFit="1" customWidth="1"/>
    <col min="4" max="4" width="3.5703125" bestFit="1" customWidth="1"/>
    <col min="5" max="5" width="2.140625" bestFit="1" customWidth="1"/>
    <col min="6" max="6" width="5.28515625" style="46" bestFit="1" customWidth="1"/>
  </cols>
  <sheetData>
    <row r="1" spans="2:6" x14ac:dyDescent="0.2">
      <c r="C1" s="1"/>
      <c r="D1" s="88"/>
      <c r="E1" s="1"/>
      <c r="F1" s="88"/>
    </row>
    <row r="2" spans="2:6" x14ac:dyDescent="0.2">
      <c r="B2" s="46">
        <v>-0.5</v>
      </c>
      <c r="C2" s="1" t="s">
        <v>133</v>
      </c>
      <c r="D2" s="88">
        <v>0</v>
      </c>
      <c r="E2" s="1" t="s">
        <v>134</v>
      </c>
      <c r="F2" s="89">
        <f>D2+B2</f>
        <v>-0.5</v>
      </c>
    </row>
    <row r="3" spans="2:6" x14ac:dyDescent="0.2">
      <c r="B3" s="46">
        <f>B2</f>
        <v>-0.5</v>
      </c>
      <c r="C3" s="1" t="s">
        <v>133</v>
      </c>
      <c r="D3" s="88">
        <v>1</v>
      </c>
      <c r="E3" s="1" t="s">
        <v>134</v>
      </c>
      <c r="F3" s="89">
        <f>D3+B3</f>
        <v>0.5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opLeftCell="H1" workbookViewId="0">
      <selection activeCell="J8" sqref="J8"/>
    </sheetView>
  </sheetViews>
  <sheetFormatPr defaultRowHeight="12.75" x14ac:dyDescent="0.2"/>
  <cols>
    <col min="1" max="1" width="5.28515625" customWidth="1"/>
    <col min="2" max="2" width="6" bestFit="1" customWidth="1"/>
    <col min="3" max="3" width="2.140625" bestFit="1" customWidth="1"/>
    <col min="4" max="4" width="5.140625" bestFit="1" customWidth="1"/>
    <col min="5" max="5" width="2.140625" bestFit="1" customWidth="1"/>
    <col min="6" max="6" width="6" bestFit="1" customWidth="1"/>
  </cols>
  <sheetData>
    <row r="1" spans="2:10" x14ac:dyDescent="0.2">
      <c r="H1" s="49"/>
    </row>
    <row r="2" spans="2:10" ht="18" x14ac:dyDescent="0.25">
      <c r="B2" s="97">
        <v>-0.5</v>
      </c>
      <c r="C2" s="98" t="s">
        <v>133</v>
      </c>
      <c r="D2" s="99">
        <v>0</v>
      </c>
      <c r="E2" s="98" t="s">
        <v>134</v>
      </c>
      <c r="F2" s="100">
        <f>D2+B2</f>
        <v>-0.5</v>
      </c>
      <c r="H2" s="49"/>
    </row>
    <row r="3" spans="2:10" ht="18" x14ac:dyDescent="0.25">
      <c r="B3" s="97">
        <f>B2</f>
        <v>-0.5</v>
      </c>
      <c r="C3" s="98" t="s">
        <v>133</v>
      </c>
      <c r="D3" s="99">
        <v>1</v>
      </c>
      <c r="E3" s="98" t="s">
        <v>134</v>
      </c>
      <c r="F3" s="100">
        <f>D3+B3</f>
        <v>0.5</v>
      </c>
      <c r="H3" s="49"/>
    </row>
    <row r="4" spans="2:10" x14ac:dyDescent="0.2">
      <c r="H4" s="49"/>
      <c r="I4" s="2" t="s">
        <v>135</v>
      </c>
      <c r="J4" s="2" t="s">
        <v>136</v>
      </c>
    </row>
    <row r="5" spans="2:10" x14ac:dyDescent="0.2">
      <c r="H5" s="49"/>
      <c r="I5" s="91" t="s">
        <v>137</v>
      </c>
      <c r="J5" s="92">
        <v>0.09</v>
      </c>
    </row>
    <row r="6" spans="2:10" x14ac:dyDescent="0.2">
      <c r="H6" s="49"/>
      <c r="I6" s="91" t="s">
        <v>138</v>
      </c>
      <c r="J6" s="92">
        <v>0.09</v>
      </c>
    </row>
    <row r="7" spans="2:10" ht="18" x14ac:dyDescent="0.25">
      <c r="B7" s="99">
        <v>-0.5</v>
      </c>
      <c r="C7" s="98" t="s">
        <v>133</v>
      </c>
      <c r="D7" s="99">
        <v>0</v>
      </c>
      <c r="E7" s="98" t="s">
        <v>134</v>
      </c>
      <c r="F7" s="101">
        <f>D7+B7</f>
        <v>-0.5</v>
      </c>
      <c r="H7" s="49"/>
      <c r="I7" s="93" t="s">
        <v>139</v>
      </c>
      <c r="J7" s="94">
        <v>7.5999999999999998E-2</v>
      </c>
    </row>
    <row r="8" spans="2:10" ht="18" x14ac:dyDescent="0.25">
      <c r="B8" s="99">
        <f>B7</f>
        <v>-0.5</v>
      </c>
      <c r="C8" s="98" t="s">
        <v>133</v>
      </c>
      <c r="D8" s="99">
        <v>1</v>
      </c>
      <c r="E8" s="98" t="s">
        <v>134</v>
      </c>
      <c r="F8" s="101">
        <f>D8+B8</f>
        <v>0.5</v>
      </c>
      <c r="H8" s="49"/>
      <c r="I8" s="95" t="s">
        <v>140</v>
      </c>
      <c r="J8" s="96">
        <v>8.4000000000000005E-2</v>
      </c>
    </row>
    <row r="9" spans="2:10" x14ac:dyDescent="0.2">
      <c r="H9" s="49"/>
      <c r="I9" s="2" t="s">
        <v>141</v>
      </c>
      <c r="J9" s="90">
        <v>8.4000000000000005E-2</v>
      </c>
    </row>
    <row r="10" spans="2:10" x14ac:dyDescent="0.2">
      <c r="H10" s="49"/>
      <c r="I10" s="2" t="s">
        <v>142</v>
      </c>
      <c r="J10" s="90">
        <v>8.4000000000000005E-2</v>
      </c>
    </row>
    <row r="11" spans="2:10" x14ac:dyDescent="0.2">
      <c r="H11" s="49"/>
      <c r="I11" s="2" t="s">
        <v>143</v>
      </c>
      <c r="J11" s="90">
        <v>8.4000000000000005E-2</v>
      </c>
    </row>
    <row r="12" spans="2:10" x14ac:dyDescent="0.2">
      <c r="H12" s="49"/>
      <c r="I12" s="2" t="s">
        <v>144</v>
      </c>
      <c r="J12" s="90">
        <v>8.4000000000000005E-2</v>
      </c>
    </row>
    <row r="13" spans="2:10" x14ac:dyDescent="0.2">
      <c r="H13" s="49"/>
      <c r="I13" s="2" t="s">
        <v>145</v>
      </c>
      <c r="J13" s="90">
        <v>8.4000000000000005E-2</v>
      </c>
    </row>
    <row r="14" spans="2:10" x14ac:dyDescent="0.2">
      <c r="H14" s="49"/>
      <c r="I14" s="2" t="s">
        <v>146</v>
      </c>
      <c r="J14" s="90">
        <v>8.4000000000000005E-2</v>
      </c>
    </row>
    <row r="15" spans="2:10" x14ac:dyDescent="0.2">
      <c r="H15" s="49"/>
      <c r="I15" s="2" t="s">
        <v>147</v>
      </c>
      <c r="J15" s="90">
        <v>8.4000000000000005E-2</v>
      </c>
    </row>
    <row r="16" spans="2:10" x14ac:dyDescent="0.2">
      <c r="H16" s="49"/>
      <c r="I16" s="2" t="s">
        <v>148</v>
      </c>
      <c r="J16" s="90">
        <f>1-SUM(J5:J15)</f>
        <v>7.2000000000000175E-2</v>
      </c>
    </row>
    <row r="17" spans="8:8" x14ac:dyDescent="0.2">
      <c r="H17" s="49"/>
    </row>
    <row r="18" spans="8:8" x14ac:dyDescent="0.2">
      <c r="H18" s="49"/>
    </row>
    <row r="19" spans="8:8" x14ac:dyDescent="0.2">
      <c r="H19" s="49"/>
    </row>
    <row r="20" spans="8:8" x14ac:dyDescent="0.2">
      <c r="H20" s="49"/>
    </row>
    <row r="21" spans="8:8" x14ac:dyDescent="0.2">
      <c r="H21" s="49"/>
    </row>
    <row r="22" spans="8:8" x14ac:dyDescent="0.2">
      <c r="H22" s="49"/>
    </row>
    <row r="23" spans="8:8" x14ac:dyDescent="0.2">
      <c r="H23" s="49"/>
    </row>
    <row r="24" spans="8:8" x14ac:dyDescent="0.2">
      <c r="H24" s="49"/>
    </row>
    <row r="25" spans="8:8" x14ac:dyDescent="0.2">
      <c r="H25" s="49"/>
    </row>
    <row r="26" spans="8:8" x14ac:dyDescent="0.2">
      <c r="H26" s="49"/>
    </row>
    <row r="27" spans="8:8" x14ac:dyDescent="0.2">
      <c r="H27" s="49"/>
    </row>
    <row r="28" spans="8:8" x14ac:dyDescent="0.2">
      <c r="H28" s="49"/>
    </row>
    <row r="29" spans="8:8" x14ac:dyDescent="0.2">
      <c r="H29" s="49"/>
    </row>
    <row r="30" spans="8:8" x14ac:dyDescent="0.2">
      <c r="H30" s="49"/>
    </row>
    <row r="31" spans="8:8" x14ac:dyDescent="0.2">
      <c r="H31" s="49"/>
    </row>
    <row r="32" spans="8:8" x14ac:dyDescent="0.2">
      <c r="H32" s="49"/>
    </row>
    <row r="33" spans="8:8" x14ac:dyDescent="0.2">
      <c r="H33" s="49"/>
    </row>
    <row r="34" spans="8:8" x14ac:dyDescent="0.2">
      <c r="H34" s="49"/>
    </row>
    <row r="35" spans="8:8" x14ac:dyDescent="0.2">
      <c r="H35" s="49"/>
    </row>
    <row r="36" spans="8:8" x14ac:dyDescent="0.2">
      <c r="H36" s="49"/>
    </row>
    <row r="37" spans="8:8" x14ac:dyDescent="0.2">
      <c r="H37" s="49"/>
    </row>
    <row r="38" spans="8:8" x14ac:dyDescent="0.2">
      <c r="H38" s="49"/>
    </row>
    <row r="39" spans="8:8" x14ac:dyDescent="0.2">
      <c r="H39" s="49"/>
    </row>
    <row r="40" spans="8:8" x14ac:dyDescent="0.2">
      <c r="H40" s="49"/>
    </row>
    <row r="41" spans="8:8" x14ac:dyDescent="0.2">
      <c r="H41" s="49"/>
    </row>
    <row r="42" spans="8:8" x14ac:dyDescent="0.2">
      <c r="H42" s="49"/>
    </row>
    <row r="43" spans="8:8" x14ac:dyDescent="0.2">
      <c r="H43" s="49"/>
    </row>
    <row r="44" spans="8:8" x14ac:dyDescent="0.2">
      <c r="H44" s="49"/>
    </row>
    <row r="45" spans="8:8" x14ac:dyDescent="0.2">
      <c r="H45" s="49"/>
    </row>
    <row r="46" spans="8:8" x14ac:dyDescent="0.2">
      <c r="H46" s="49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"/>
  <sheetViews>
    <sheetView showGridLines="0" workbookViewId="0">
      <selection activeCell="F8" sqref="F8"/>
    </sheetView>
  </sheetViews>
  <sheetFormatPr defaultRowHeight="12.75" x14ac:dyDescent="0.2"/>
  <cols>
    <col min="8" max="8" width="9.7109375" style="127" bestFit="1" customWidth="1"/>
    <col min="9" max="10" width="9.140625" style="127"/>
  </cols>
  <sheetData>
    <row r="6" spans="2:6" x14ac:dyDescent="0.2">
      <c r="B6" s="2"/>
      <c r="C6" s="42" t="s">
        <v>8</v>
      </c>
      <c r="D6" s="42" t="s">
        <v>9</v>
      </c>
      <c r="E6" s="42" t="s">
        <v>10</v>
      </c>
      <c r="F6" s="42" t="s">
        <v>20</v>
      </c>
    </row>
    <row r="7" spans="2:6" x14ac:dyDescent="0.2">
      <c r="B7" s="2" t="s">
        <v>21</v>
      </c>
      <c r="C7" s="40">
        <v>315.622080024985</v>
      </c>
      <c r="D7" s="40">
        <v>626.25217340170695</v>
      </c>
      <c r="E7" s="40">
        <v>517.33523361872494</v>
      </c>
      <c r="F7" s="3">
        <f>SUM(C7:E7)</f>
        <v>1459.2094870454168</v>
      </c>
    </row>
    <row r="8" spans="2:6" x14ac:dyDescent="0.2">
      <c r="B8" s="2" t="s">
        <v>22</v>
      </c>
      <c r="C8" s="41">
        <v>0.11800027356867523</v>
      </c>
      <c r="D8" s="41">
        <v>0.14811970673152414</v>
      </c>
      <c r="E8" s="41">
        <v>0.1073619893167447</v>
      </c>
      <c r="F8" s="43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3"/>
  <sheetViews>
    <sheetView workbookViewId="0">
      <selection activeCell="C16" sqref="C16"/>
    </sheetView>
  </sheetViews>
  <sheetFormatPr defaultRowHeight="12.75" x14ac:dyDescent="0.2"/>
  <cols>
    <col min="2" max="2" width="10.140625" bestFit="1" customWidth="1"/>
  </cols>
  <sheetData>
    <row r="4" spans="2:7" x14ac:dyDescent="0.2">
      <c r="B4" s="2"/>
      <c r="C4" s="2" t="s">
        <v>149</v>
      </c>
      <c r="D4" s="2" t="s">
        <v>150</v>
      </c>
    </row>
    <row r="5" spans="2:7" x14ac:dyDescent="0.2">
      <c r="B5" s="102">
        <v>40331</v>
      </c>
      <c r="C5" s="3">
        <v>165844.19428932722</v>
      </c>
      <c r="D5" s="3">
        <v>708.73587303131296</v>
      </c>
    </row>
    <row r="6" spans="2:7" x14ac:dyDescent="0.2">
      <c r="B6" s="102">
        <v>40332</v>
      </c>
      <c r="C6" s="3">
        <v>47993.327199062966</v>
      </c>
      <c r="D6" s="3">
        <v>205.09968888488447</v>
      </c>
    </row>
    <row r="7" spans="2:7" x14ac:dyDescent="0.2">
      <c r="B7" s="102">
        <v>40333</v>
      </c>
      <c r="C7" s="3">
        <v>216382.03189114324</v>
      </c>
      <c r="D7" s="3">
        <v>924.70953799633867</v>
      </c>
      <c r="G7" s="125"/>
    </row>
    <row r="8" spans="2:7" x14ac:dyDescent="0.2">
      <c r="B8" s="102">
        <v>40336</v>
      </c>
      <c r="C8" s="3">
        <v>315035.9095342441</v>
      </c>
      <c r="D8" s="3">
        <v>1346.3073057018978</v>
      </c>
    </row>
    <row r="9" spans="2:7" x14ac:dyDescent="0.2">
      <c r="B9" s="102">
        <v>40337</v>
      </c>
      <c r="C9" s="3">
        <v>99276.819134450227</v>
      </c>
      <c r="D9" s="3">
        <v>424.25991083098387</v>
      </c>
    </row>
    <row r="10" spans="2:7" x14ac:dyDescent="0.2">
      <c r="B10" s="102">
        <v>40338</v>
      </c>
      <c r="C10" s="3">
        <v>234782.94404786511</v>
      </c>
      <c r="D10" s="3">
        <v>1003.3459147344663</v>
      </c>
    </row>
    <row r="11" spans="2:7" x14ac:dyDescent="0.2">
      <c r="B11" s="102">
        <v>40339</v>
      </c>
      <c r="C11" s="3">
        <v>235664.18008211884</v>
      </c>
      <c r="D11" s="3">
        <v>1007.1118806928156</v>
      </c>
    </row>
    <row r="12" spans="2:7" x14ac:dyDescent="0.2">
      <c r="B12" s="102">
        <v>40340</v>
      </c>
      <c r="C12" s="3">
        <v>204885.23963694772</v>
      </c>
      <c r="D12" s="3">
        <v>875.57794716644321</v>
      </c>
    </row>
    <row r="13" spans="2:7" x14ac:dyDescent="0.2">
      <c r="B13" s="102">
        <v>40343</v>
      </c>
      <c r="C13" s="3">
        <v>295621.55733768881</v>
      </c>
      <c r="D13" s="3">
        <v>1263.3399886226018</v>
      </c>
    </row>
    <row r="14" spans="2:7" x14ac:dyDescent="0.2">
      <c r="B14" s="102">
        <v>40344</v>
      </c>
      <c r="C14" s="3">
        <v>249911.69108738369</v>
      </c>
      <c r="D14" s="3">
        <v>1067.9986798606139</v>
      </c>
    </row>
    <row r="15" spans="2:7" x14ac:dyDescent="0.2">
      <c r="B15" s="102">
        <v>40345</v>
      </c>
      <c r="C15" s="3">
        <v>20043.319179698261</v>
      </c>
      <c r="D15" s="3">
        <v>85.655210169650687</v>
      </c>
    </row>
    <row r="16" spans="2:7" x14ac:dyDescent="0.2">
      <c r="B16" s="103" t="s">
        <v>20</v>
      </c>
      <c r="C16" s="3">
        <f>SUM(C5:C15)</f>
        <v>2085441.2134199301</v>
      </c>
      <c r="D16" s="3"/>
    </row>
    <row r="17" spans="1:5" x14ac:dyDescent="0.2">
      <c r="A17" s="130"/>
      <c r="B17" s="130"/>
      <c r="C17" s="130"/>
      <c r="D17" s="130"/>
      <c r="E17" s="130"/>
    </row>
    <row r="18" spans="1:5" x14ac:dyDescent="0.2">
      <c r="A18" s="130"/>
      <c r="B18" s="128" t="e">
        <f>'[1]Nowy Budżet'!#REF!</f>
        <v>#REF!</v>
      </c>
      <c r="C18" s="130"/>
      <c r="D18" s="130"/>
      <c r="E18" s="130"/>
    </row>
    <row r="19" spans="1:5" x14ac:dyDescent="0.2">
      <c r="A19" s="130"/>
      <c r="B19" s="130"/>
      <c r="C19" s="130"/>
      <c r="D19" s="130"/>
      <c r="E19" s="130"/>
    </row>
    <row r="20" spans="1:5" x14ac:dyDescent="0.2">
      <c r="A20" s="130"/>
      <c r="B20" s="130"/>
      <c r="C20" s="130"/>
      <c r="D20" s="130"/>
      <c r="E20" s="130"/>
    </row>
    <row r="21" spans="1:5" x14ac:dyDescent="0.2">
      <c r="A21" s="130"/>
      <c r="B21" s="130"/>
      <c r="C21" s="130"/>
      <c r="D21" s="130"/>
      <c r="E21" s="130"/>
    </row>
    <row r="22" spans="1:5" x14ac:dyDescent="0.2">
      <c r="B22" s="129"/>
    </row>
    <row r="23" spans="1:5" x14ac:dyDescent="0.2">
      <c r="B23" s="129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4"/>
  <sheetViews>
    <sheetView zoomScale="90" zoomScaleNormal="90" workbookViewId="0">
      <selection activeCell="H19" sqref="H19"/>
    </sheetView>
  </sheetViews>
  <sheetFormatPr defaultRowHeight="12.75" x14ac:dyDescent="0.2"/>
  <cols>
    <col min="1" max="2" width="9.140625" style="54"/>
    <col min="3" max="3" width="11.5703125" style="54" customWidth="1"/>
    <col min="4" max="9" width="11.7109375" style="54" customWidth="1"/>
    <col min="10" max="16384" width="9.140625" style="54"/>
  </cols>
  <sheetData>
    <row r="3" spans="3:9" ht="13.5" thickBot="1" x14ac:dyDescent="0.25"/>
    <row r="4" spans="3:9" ht="13.5" thickBot="1" x14ac:dyDescent="0.25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x14ac:dyDescent="0.2">
      <c r="C5" s="6" t="s">
        <v>8</v>
      </c>
      <c r="D5" s="9">
        <v>11873.667132901355</v>
      </c>
      <c r="E5" s="10">
        <v>6285.5720790404639</v>
      </c>
      <c r="F5" s="10">
        <v>11889.659448016442</v>
      </c>
      <c r="G5" s="10">
        <v>1562.4392460800557</v>
      </c>
      <c r="H5" s="10">
        <v>3101.1881532343668</v>
      </c>
      <c r="I5" s="11">
        <v>10372.605867345101</v>
      </c>
    </row>
    <row r="6" spans="3:9" x14ac:dyDescent="0.2">
      <c r="C6" s="6" t="s">
        <v>9</v>
      </c>
      <c r="D6" s="12">
        <v>12224.654117838256</v>
      </c>
      <c r="E6" s="5">
        <v>9185.1027427516128</v>
      </c>
      <c r="F6" s="5">
        <v>2471.1799220008011</v>
      </c>
      <c r="G6" s="5">
        <v>4847.521540884024</v>
      </c>
      <c r="H6" s="5">
        <v>11492.77602719224</v>
      </c>
      <c r="I6" s="13">
        <v>165.10307796698044</v>
      </c>
    </row>
    <row r="7" spans="3:9" x14ac:dyDescent="0.2">
      <c r="C7" s="6" t="s">
        <v>10</v>
      </c>
      <c r="D7" s="12">
        <v>6661.5481264007176</v>
      </c>
      <c r="E7" s="5">
        <v>3020.5974669634384</v>
      </c>
      <c r="F7" s="5">
        <v>4.6566077414635609</v>
      </c>
      <c r="G7" s="5">
        <v>9345.9917018418691</v>
      </c>
      <c r="H7" s="5">
        <v>12020.753851858677</v>
      </c>
      <c r="I7" s="13">
        <v>1333.5965240551202</v>
      </c>
    </row>
    <row r="8" spans="3:9" x14ac:dyDescent="0.2">
      <c r="C8" s="6" t="s">
        <v>11</v>
      </c>
      <c r="D8" s="12">
        <v>5901.5367551436602</v>
      </c>
      <c r="E8" s="5">
        <v>1687.9546562825585</v>
      </c>
      <c r="F8" s="5">
        <v>6850.6772505850104</v>
      </c>
      <c r="G8" s="5">
        <v>9512.5390303799832</v>
      </c>
      <c r="H8" s="5">
        <v>1453.8005376229498</v>
      </c>
      <c r="I8" s="13">
        <v>7265.6055380319431</v>
      </c>
    </row>
    <row r="9" spans="3:9" x14ac:dyDescent="0.2">
      <c r="C9" s="6" t="s">
        <v>12</v>
      </c>
      <c r="D9" s="12">
        <v>7535.6494066819641</v>
      </c>
      <c r="E9" s="5">
        <v>3531.0075067594689</v>
      </c>
      <c r="F9" s="5">
        <v>7051.2363302789017</v>
      </c>
      <c r="G9" s="5">
        <v>1924.4860819702042</v>
      </c>
      <c r="H9" s="5">
        <v>2204.6944135355384</v>
      </c>
      <c r="I9" s="13">
        <v>7376.7368416222134</v>
      </c>
    </row>
    <row r="10" spans="3:9" x14ac:dyDescent="0.2">
      <c r="C10" s="6" t="s">
        <v>13</v>
      </c>
      <c r="D10" s="12">
        <v>8512.0588973831436</v>
      </c>
      <c r="E10" s="5">
        <v>7387.0274939005039</v>
      </c>
      <c r="F10" s="5">
        <v>11823.12161837191</v>
      </c>
      <c r="G10" s="5">
        <v>9282.7721176997002</v>
      </c>
      <c r="H10" s="5">
        <v>11541.245819306188</v>
      </c>
      <c r="I10" s="13">
        <v>10970.027978528533</v>
      </c>
    </row>
    <row r="11" spans="3:9" x14ac:dyDescent="0.2">
      <c r="C11" s="6" t="s">
        <v>14</v>
      </c>
      <c r="D11" s="12">
        <v>830.53070983820135</v>
      </c>
      <c r="E11" s="5">
        <v>2613.3876971064642</v>
      </c>
      <c r="F11" s="5">
        <v>5948.7621919554795</v>
      </c>
      <c r="G11" s="5">
        <v>1189.7767111260182</v>
      </c>
      <c r="H11" s="5">
        <v>9175.4347227727594</v>
      </c>
      <c r="I11" s="13">
        <v>8652.465290925109</v>
      </c>
    </row>
    <row r="12" spans="3:9" x14ac:dyDescent="0.2">
      <c r="C12" s="6" t="s">
        <v>15</v>
      </c>
      <c r="D12" s="12">
        <v>8141.2570564013822</v>
      </c>
      <c r="E12" s="5">
        <v>965.42069982969394</v>
      </c>
      <c r="F12" s="5">
        <v>2200.3679430391635</v>
      </c>
      <c r="G12" s="5">
        <v>6360.3288116056001</v>
      </c>
      <c r="H12" s="5">
        <v>5993.447678054793</v>
      </c>
      <c r="I12" s="13">
        <v>11834.374565288233</v>
      </c>
    </row>
    <row r="13" spans="3:9" x14ac:dyDescent="0.2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x14ac:dyDescent="0.2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8942.9541827098492</v>
      </c>
      <c r="H14" s="5">
        <v>5364.6645605636259</v>
      </c>
      <c r="I14" s="13">
        <v>8210.3147355367109</v>
      </c>
    </row>
    <row r="15" spans="3:9" x14ac:dyDescent="0.2">
      <c r="C15" s="6" t="s">
        <v>18</v>
      </c>
      <c r="D15" s="12">
        <v>6362.19046624974</v>
      </c>
      <c r="E15" s="5">
        <v>9240.6852641808509</v>
      </c>
      <c r="F15" s="5">
        <v>89.335813674686676</v>
      </c>
      <c r="G15" s="5">
        <v>7354.4529617539647</v>
      </c>
      <c r="H15" s="5">
        <v>1618.3610705485621</v>
      </c>
      <c r="I15" s="13">
        <v>5955.7943449655941</v>
      </c>
    </row>
    <row r="16" spans="3:9" ht="13.5" thickBot="1" x14ac:dyDescent="0.25">
      <c r="C16" s="16" t="s">
        <v>19</v>
      </c>
      <c r="D16" s="17">
        <v>2450.8882620194099</v>
      </c>
      <c r="E16" s="18">
        <v>9293.4858986932013</v>
      </c>
      <c r="F16" s="18">
        <v>7801.2936456578891</v>
      </c>
      <c r="G16" s="18">
        <v>606.32474709761857</v>
      </c>
      <c r="H16" s="18">
        <v>5367.7247449140013</v>
      </c>
      <c r="I16" s="19">
        <v>5056.4424118916686</v>
      </c>
    </row>
    <row r="17" spans="3:9" ht="13.5" thickBot="1" x14ac:dyDescent="0.25">
      <c r="C17" s="15" t="s">
        <v>20</v>
      </c>
      <c r="D17" s="20">
        <f t="shared" ref="D17:I17" si="0">SUM(D5:D16)</f>
        <v>81927.334930202371</v>
      </c>
      <c r="E17" s="21">
        <f t="shared" si="0"/>
        <v>54714.734662392038</v>
      </c>
      <c r="F17" s="21">
        <f t="shared" si="0"/>
        <v>56787.579964433316</v>
      </c>
      <c r="G17" s="21">
        <f t="shared" si="0"/>
        <v>61355.987283437171</v>
      </c>
      <c r="H17" s="21">
        <f t="shared" si="0"/>
        <v>79827.1458148245</v>
      </c>
      <c r="I17" s="22">
        <f t="shared" si="0"/>
        <v>78974.866585448632</v>
      </c>
    </row>
    <row r="20" spans="3:9" ht="13.5" thickBot="1" x14ac:dyDescent="0.25"/>
    <row r="21" spans="3:9" ht="13.5" thickBot="1" x14ac:dyDescent="0.25">
      <c r="C21" s="117"/>
      <c r="D21" s="118" t="s">
        <v>2</v>
      </c>
      <c r="E21" s="119" t="s">
        <v>3</v>
      </c>
      <c r="F21" s="119" t="s">
        <v>4</v>
      </c>
      <c r="G21" s="119" t="s">
        <v>5</v>
      </c>
      <c r="H21" s="119" t="s">
        <v>6</v>
      </c>
      <c r="I21" s="120" t="s">
        <v>7</v>
      </c>
    </row>
    <row r="22" spans="3:9" x14ac:dyDescent="0.2">
      <c r="C22" s="121" t="s">
        <v>8</v>
      </c>
      <c r="D22" s="105">
        <v>11873.667132901355</v>
      </c>
      <c r="E22" s="106">
        <v>6285.5720790404639</v>
      </c>
      <c r="F22" s="106">
        <v>11889.659448016442</v>
      </c>
      <c r="G22" s="106">
        <v>1562.4392460800557</v>
      </c>
      <c r="H22" s="106">
        <v>3101.1881532343668</v>
      </c>
      <c r="I22" s="107">
        <v>10372.605867345101</v>
      </c>
    </row>
    <row r="23" spans="3:9" x14ac:dyDescent="0.2">
      <c r="C23" s="121" t="s">
        <v>9</v>
      </c>
      <c r="D23" s="108">
        <v>12224.654117838256</v>
      </c>
      <c r="E23" s="109">
        <v>9185.1027427516128</v>
      </c>
      <c r="F23" s="109">
        <v>2471.1799220008011</v>
      </c>
      <c r="G23" s="109">
        <v>4847.521540884024</v>
      </c>
      <c r="H23" s="109">
        <v>11492.77602719224</v>
      </c>
      <c r="I23" s="110">
        <v>165.10307796698044</v>
      </c>
    </row>
    <row r="24" spans="3:9" x14ac:dyDescent="0.2">
      <c r="C24" s="121" t="s">
        <v>10</v>
      </c>
      <c r="D24" s="108">
        <v>6661.5481264007176</v>
      </c>
      <c r="E24" s="109">
        <v>3020.5974669634384</v>
      </c>
      <c r="F24" s="109">
        <v>4.6566077414635609</v>
      </c>
      <c r="G24" s="109">
        <v>9345.9917018418691</v>
      </c>
      <c r="H24" s="109">
        <v>12020.753851858677</v>
      </c>
      <c r="I24" s="110">
        <v>1333.5965240551202</v>
      </c>
    </row>
    <row r="25" spans="3:9" x14ac:dyDescent="0.2">
      <c r="C25" s="121" t="s">
        <v>11</v>
      </c>
      <c r="D25" s="108">
        <v>5901.5367551436602</v>
      </c>
      <c r="E25" s="109">
        <v>1687.9546562825585</v>
      </c>
      <c r="F25" s="109">
        <v>6850.6772505850104</v>
      </c>
      <c r="G25" s="109">
        <v>9512.5390303799832</v>
      </c>
      <c r="H25" s="109">
        <v>1453.8005376229498</v>
      </c>
      <c r="I25" s="110">
        <v>7265.6055380319431</v>
      </c>
    </row>
    <row r="26" spans="3:9" x14ac:dyDescent="0.2">
      <c r="C26" s="121" t="s">
        <v>12</v>
      </c>
      <c r="D26" s="108">
        <v>7535.6494066819641</v>
      </c>
      <c r="E26" s="109">
        <v>3531.0075067594689</v>
      </c>
      <c r="F26" s="109">
        <v>7051.2363302789017</v>
      </c>
      <c r="G26" s="109">
        <v>1924.4860819702042</v>
      </c>
      <c r="H26" s="109">
        <v>2204.6944135355384</v>
      </c>
      <c r="I26" s="110">
        <v>7376.7368416222134</v>
      </c>
    </row>
    <row r="27" spans="3:9" x14ac:dyDescent="0.2">
      <c r="C27" s="121" t="s">
        <v>13</v>
      </c>
      <c r="D27" s="108">
        <v>8512.0588973831436</v>
      </c>
      <c r="E27" s="109">
        <v>7387.0274939005039</v>
      </c>
      <c r="F27" s="109">
        <v>11823.12161837191</v>
      </c>
      <c r="G27" s="109">
        <v>9282.7721176997002</v>
      </c>
      <c r="H27" s="109">
        <v>11541.245819306188</v>
      </c>
      <c r="I27" s="110">
        <v>10970.027978528533</v>
      </c>
    </row>
    <row r="28" spans="3:9" x14ac:dyDescent="0.2">
      <c r="C28" s="121" t="s">
        <v>14</v>
      </c>
      <c r="D28" s="108">
        <v>830.53070983820135</v>
      </c>
      <c r="E28" s="109">
        <v>2613.3876971064642</v>
      </c>
      <c r="F28" s="109">
        <v>5948.7621919554795</v>
      </c>
      <c r="G28" s="109">
        <v>1189.7767111260182</v>
      </c>
      <c r="H28" s="109">
        <v>9175.4347227727594</v>
      </c>
      <c r="I28" s="110">
        <v>8652.465290925109</v>
      </c>
    </row>
    <row r="29" spans="3:9" x14ac:dyDescent="0.2">
      <c r="C29" s="121" t="s">
        <v>15</v>
      </c>
      <c r="D29" s="108">
        <v>8141.2570564013822</v>
      </c>
      <c r="E29" s="109">
        <v>965.42069982969394</v>
      </c>
      <c r="F29" s="109">
        <v>2200.3679430391635</v>
      </c>
      <c r="G29" s="109">
        <v>6360.3288116056001</v>
      </c>
      <c r="H29" s="109">
        <v>5993.447678054793</v>
      </c>
      <c r="I29" s="110">
        <v>11834.374565288233</v>
      </c>
    </row>
    <row r="30" spans="3:9" x14ac:dyDescent="0.2">
      <c r="C30" s="121" t="s">
        <v>16</v>
      </c>
      <c r="D30" s="108">
        <v>1401.7152594645293</v>
      </c>
      <c r="E30" s="109">
        <v>1286.8532106097553</v>
      </c>
      <c r="F30" s="109">
        <v>614.8335790578742</v>
      </c>
      <c r="G30" s="109">
        <v>426.4001502882814</v>
      </c>
      <c r="H30" s="109">
        <v>10493.054235220809</v>
      </c>
      <c r="I30" s="110">
        <v>1781.7994092914382</v>
      </c>
    </row>
    <row r="31" spans="3:9" x14ac:dyDescent="0.2">
      <c r="C31" s="121" t="s">
        <v>17</v>
      </c>
      <c r="D31" s="108">
        <v>10031.63873988002</v>
      </c>
      <c r="E31" s="109">
        <v>217.63994627402468</v>
      </c>
      <c r="F31" s="109">
        <v>42.455614053694916</v>
      </c>
      <c r="G31" s="109">
        <v>8942.9541827098492</v>
      </c>
      <c r="H31" s="109">
        <v>5364.6645605636259</v>
      </c>
      <c r="I31" s="110">
        <v>8210.3147355367109</v>
      </c>
    </row>
    <row r="32" spans="3:9" x14ac:dyDescent="0.2">
      <c r="C32" s="121" t="s">
        <v>18</v>
      </c>
      <c r="D32" s="108">
        <v>6362.19046624974</v>
      </c>
      <c r="E32" s="109">
        <v>9240.6852641808509</v>
      </c>
      <c r="F32" s="109">
        <v>89.335813674686676</v>
      </c>
      <c r="G32" s="109">
        <v>7354.4529617539647</v>
      </c>
      <c r="H32" s="109">
        <v>1618.3610705485621</v>
      </c>
      <c r="I32" s="110">
        <v>5955.7943449655941</v>
      </c>
    </row>
    <row r="33" spans="3:9" ht="13.5" thickBot="1" x14ac:dyDescent="0.25">
      <c r="C33" s="122" t="s">
        <v>19</v>
      </c>
      <c r="D33" s="111">
        <v>2450.8882620194099</v>
      </c>
      <c r="E33" s="112">
        <v>9293.4858986932013</v>
      </c>
      <c r="F33" s="112">
        <v>7801.2936456578891</v>
      </c>
      <c r="G33" s="112">
        <v>606.32474709761857</v>
      </c>
      <c r="H33" s="112">
        <v>5367.7247449140013</v>
      </c>
      <c r="I33" s="113">
        <v>5056.4424118916686</v>
      </c>
    </row>
    <row r="34" spans="3:9" ht="13.5" thickBot="1" x14ac:dyDescent="0.25">
      <c r="C34" s="117" t="s">
        <v>20</v>
      </c>
      <c r="D34" s="114">
        <f t="shared" ref="D34:I34" si="1">SUM(D22:D33)</f>
        <v>81927.334930202371</v>
      </c>
      <c r="E34" s="115">
        <f t="shared" si="1"/>
        <v>54714.734662392038</v>
      </c>
      <c r="F34" s="115">
        <f t="shared" si="1"/>
        <v>56787.579964433316</v>
      </c>
      <c r="G34" s="115">
        <f t="shared" si="1"/>
        <v>61355.987283437171</v>
      </c>
      <c r="H34" s="115">
        <f t="shared" si="1"/>
        <v>79827.1458148245</v>
      </c>
      <c r="I34" s="116">
        <f t="shared" si="1"/>
        <v>78974.866585448632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showRowColHeaders="0" workbookViewId="0">
      <selection activeCell="C4" sqref="C4"/>
    </sheetView>
  </sheetViews>
  <sheetFormatPr defaultColWidth="9.140625" defaultRowHeight="12.75" x14ac:dyDescent="0.2"/>
  <cols>
    <col min="1" max="2" width="9.140625" style="104" customWidth="1"/>
    <col min="3" max="3" width="11.5703125" style="104" customWidth="1"/>
    <col min="4" max="9" width="11.7109375" style="104" customWidth="1"/>
    <col min="10" max="10" width="9.140625" style="104" customWidth="1"/>
    <col min="11" max="16384" width="9.140625" style="104"/>
  </cols>
  <sheetData>
    <row r="2" spans="2:10" x14ac:dyDescent="0.2">
      <c r="B2"/>
      <c r="C2"/>
      <c r="D2"/>
      <c r="E2"/>
      <c r="F2"/>
      <c r="G2"/>
      <c r="H2"/>
      <c r="I2"/>
      <c r="J2"/>
    </row>
    <row r="3" spans="2:10" ht="13.5" thickBot="1" x14ac:dyDescent="0.25">
      <c r="B3"/>
      <c r="C3"/>
      <c r="D3"/>
      <c r="E3"/>
      <c r="F3"/>
      <c r="G3"/>
      <c r="H3"/>
      <c r="I3"/>
      <c r="J3"/>
    </row>
    <row r="4" spans="2:10" ht="13.5" thickBot="1" x14ac:dyDescent="0.25">
      <c r="B4"/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/>
    </row>
    <row r="5" spans="2:10" x14ac:dyDescent="0.2">
      <c r="B5"/>
      <c r="C5" s="6" t="s">
        <v>8</v>
      </c>
      <c r="D5" s="9">
        <v>11873.667132901355</v>
      </c>
      <c r="E5" s="10">
        <v>6285.5720790404639</v>
      </c>
      <c r="F5" s="10">
        <v>11889.659448016442</v>
      </c>
      <c r="G5" s="10">
        <v>1562.4392460800557</v>
      </c>
      <c r="H5" s="10">
        <v>3101.1881532343668</v>
      </c>
      <c r="I5" s="11">
        <v>10372.605867345101</v>
      </c>
      <c r="J5"/>
    </row>
    <row r="6" spans="2:10" x14ac:dyDescent="0.2">
      <c r="B6"/>
      <c r="C6" s="6" t="s">
        <v>9</v>
      </c>
      <c r="D6" s="12">
        <v>12224.654117838256</v>
      </c>
      <c r="E6" s="5">
        <v>9185.1027427516128</v>
      </c>
      <c r="F6" s="5">
        <v>2471.1799220008011</v>
      </c>
      <c r="G6" s="5">
        <v>4847.521540884024</v>
      </c>
      <c r="H6" s="5">
        <v>11492.77602719224</v>
      </c>
      <c r="I6" s="13">
        <v>165.10307796698044</v>
      </c>
      <c r="J6"/>
    </row>
    <row r="7" spans="2:10" x14ac:dyDescent="0.2">
      <c r="B7"/>
      <c r="C7" s="6" t="s">
        <v>10</v>
      </c>
      <c r="D7" s="12">
        <v>6661.5481264007176</v>
      </c>
      <c r="E7" s="5">
        <v>3020.5974669634384</v>
      </c>
      <c r="F7" s="5">
        <v>4.6566077414635609</v>
      </c>
      <c r="G7" s="5">
        <v>9345.9917018418691</v>
      </c>
      <c r="H7" s="5">
        <v>12020.753851858677</v>
      </c>
      <c r="I7" s="13">
        <v>1333.5965240551202</v>
      </c>
      <c r="J7"/>
    </row>
    <row r="8" spans="2:10" x14ac:dyDescent="0.2">
      <c r="B8"/>
      <c r="C8" s="6" t="s">
        <v>11</v>
      </c>
      <c r="D8" s="12">
        <v>5901.5367551436602</v>
      </c>
      <c r="E8" s="5">
        <v>1687.9546562825585</v>
      </c>
      <c r="F8" s="5">
        <v>6850.6772505850104</v>
      </c>
      <c r="G8" s="5">
        <v>9512.5390303799832</v>
      </c>
      <c r="H8" s="5">
        <v>1453.8005376229498</v>
      </c>
      <c r="I8" s="13">
        <v>7265.6055380319431</v>
      </c>
      <c r="J8"/>
    </row>
    <row r="9" spans="2:10" x14ac:dyDescent="0.2">
      <c r="B9"/>
      <c r="C9" s="6" t="s">
        <v>12</v>
      </c>
      <c r="D9" s="12">
        <v>7535.6494066819641</v>
      </c>
      <c r="E9" s="5">
        <v>3531.0075067594689</v>
      </c>
      <c r="F9" s="5">
        <v>7051.2363302789017</v>
      </c>
      <c r="G9" s="5">
        <v>1924.4860819702042</v>
      </c>
      <c r="H9" s="5">
        <v>2204.6944135355384</v>
      </c>
      <c r="I9" s="13">
        <v>7376.7368416222134</v>
      </c>
      <c r="J9"/>
    </row>
    <row r="10" spans="2:10" x14ac:dyDescent="0.2">
      <c r="B10"/>
      <c r="C10" s="6" t="s">
        <v>13</v>
      </c>
      <c r="D10" s="12">
        <v>8512.0588973831436</v>
      </c>
      <c r="E10" s="5">
        <v>7387.0274939005039</v>
      </c>
      <c r="F10" s="5">
        <v>11823.12161837191</v>
      </c>
      <c r="G10" s="5">
        <v>9282.7721176997002</v>
      </c>
      <c r="H10" s="5">
        <v>11541.245819306188</v>
      </c>
      <c r="I10" s="13">
        <v>10970.027978528533</v>
      </c>
      <c r="J10"/>
    </row>
    <row r="11" spans="2:10" x14ac:dyDescent="0.2">
      <c r="B11"/>
      <c r="C11" s="6" t="s">
        <v>14</v>
      </c>
      <c r="D11" s="12">
        <v>830.53070983820135</v>
      </c>
      <c r="E11" s="5">
        <v>2613.3876971064642</v>
      </c>
      <c r="F11" s="5">
        <v>5948.7621919554795</v>
      </c>
      <c r="G11" s="5">
        <v>1189.7767111260182</v>
      </c>
      <c r="H11" s="5">
        <v>9175.4347227727594</v>
      </c>
      <c r="I11" s="13">
        <v>8652.465290925109</v>
      </c>
      <c r="J11"/>
    </row>
    <row r="12" spans="2:10" x14ac:dyDescent="0.2">
      <c r="B12"/>
      <c r="C12" s="6" t="s">
        <v>15</v>
      </c>
      <c r="D12" s="12">
        <v>8141.2570564013822</v>
      </c>
      <c r="E12" s="5">
        <v>965.42069982969394</v>
      </c>
      <c r="F12" s="5">
        <v>2200.3679430391635</v>
      </c>
      <c r="G12" s="5">
        <v>6360.3288116056001</v>
      </c>
      <c r="H12" s="5">
        <v>5993.447678054793</v>
      </c>
      <c r="I12" s="13">
        <v>11834.374565288233</v>
      </c>
      <c r="J12"/>
    </row>
    <row r="13" spans="2:10" x14ac:dyDescent="0.2">
      <c r="B13"/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  <c r="J13"/>
    </row>
    <row r="14" spans="2:10" x14ac:dyDescent="0.2">
      <c r="B14"/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8942.9541827098492</v>
      </c>
      <c r="H14" s="5">
        <v>5364.6645605636259</v>
      </c>
      <c r="I14" s="13">
        <v>8210.3147355367109</v>
      </c>
      <c r="J14"/>
    </row>
    <row r="15" spans="2:10" x14ac:dyDescent="0.2">
      <c r="B15"/>
      <c r="C15" s="6" t="s">
        <v>18</v>
      </c>
      <c r="D15" s="12">
        <v>6362.19046624974</v>
      </c>
      <c r="E15" s="5">
        <v>9240.6852641808509</v>
      </c>
      <c r="F15" s="5">
        <v>89.335813674686676</v>
      </c>
      <c r="G15" s="5">
        <v>7354.4529617539647</v>
      </c>
      <c r="H15" s="5">
        <v>1618.3610705485621</v>
      </c>
      <c r="I15" s="13">
        <v>5955.7943449655941</v>
      </c>
      <c r="J15"/>
    </row>
    <row r="16" spans="2:10" ht="13.5" thickBot="1" x14ac:dyDescent="0.25">
      <c r="B16"/>
      <c r="C16" s="16" t="s">
        <v>19</v>
      </c>
      <c r="D16" s="17">
        <v>2450.8882620194099</v>
      </c>
      <c r="E16" s="18">
        <v>9293.4858986932013</v>
      </c>
      <c r="F16" s="18">
        <v>7801.2936456578891</v>
      </c>
      <c r="G16" s="18">
        <v>606.32474709761857</v>
      </c>
      <c r="H16" s="18">
        <v>5367.7247449140013</v>
      </c>
      <c r="I16" s="19">
        <v>5056.4424118916686</v>
      </c>
      <c r="J16"/>
    </row>
    <row r="17" spans="2:10" ht="13.5" thickBot="1" x14ac:dyDescent="0.25">
      <c r="B17"/>
      <c r="C17" s="15" t="s">
        <v>20</v>
      </c>
      <c r="D17" s="20">
        <f t="shared" ref="D17:I17" si="0">SUM(D5:D16)</f>
        <v>81927.334930202371</v>
      </c>
      <c r="E17" s="21">
        <f t="shared" si="0"/>
        <v>54714.734662392038</v>
      </c>
      <c r="F17" s="21">
        <f t="shared" si="0"/>
        <v>56787.579964433316</v>
      </c>
      <c r="G17" s="21">
        <f t="shared" si="0"/>
        <v>61355.987283437171</v>
      </c>
      <c r="H17" s="21">
        <f t="shared" si="0"/>
        <v>79827.1458148245</v>
      </c>
      <c r="I17" s="22">
        <f t="shared" si="0"/>
        <v>78974.866585448632</v>
      </c>
      <c r="J17"/>
    </row>
    <row r="18" spans="2:10" x14ac:dyDescent="0.2">
      <c r="B18"/>
      <c r="C18"/>
      <c r="D18"/>
      <c r="E18"/>
      <c r="F18"/>
      <c r="G18"/>
      <c r="H18"/>
      <c r="I18"/>
      <c r="J18"/>
    </row>
    <row r="19" spans="2:10" x14ac:dyDescent="0.2">
      <c r="B19"/>
      <c r="C19"/>
      <c r="D19"/>
      <c r="E19"/>
      <c r="F19"/>
      <c r="G19"/>
      <c r="H19"/>
      <c r="I19"/>
      <c r="J19"/>
    </row>
    <row r="20" spans="2:10" ht="13.5" thickBot="1" x14ac:dyDescent="0.25">
      <c r="B20"/>
      <c r="C20"/>
      <c r="D20"/>
      <c r="E20"/>
      <c r="F20"/>
      <c r="G20"/>
      <c r="H20"/>
      <c r="I20"/>
      <c r="J20"/>
    </row>
    <row r="21" spans="2:10" ht="13.5" thickBot="1" x14ac:dyDescent="0.25">
      <c r="B21"/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  <c r="J21"/>
    </row>
    <row r="22" spans="2:10" x14ac:dyDescent="0.2">
      <c r="B22"/>
      <c r="C22" s="27" t="s">
        <v>8</v>
      </c>
      <c r="D22" s="29">
        <v>11873.667132901355</v>
      </c>
      <c r="E22" s="30">
        <v>6285.5720790404639</v>
      </c>
      <c r="F22" s="30">
        <v>11889.659448016442</v>
      </c>
      <c r="G22" s="30">
        <v>1562.4392460800557</v>
      </c>
      <c r="H22" s="30">
        <v>3101.1881532343668</v>
      </c>
      <c r="I22" s="31">
        <v>10372.605867345101</v>
      </c>
      <c r="J22"/>
    </row>
    <row r="23" spans="2:10" x14ac:dyDescent="0.2">
      <c r="B23"/>
      <c r="C23" s="27" t="s">
        <v>9</v>
      </c>
      <c r="D23" s="32">
        <v>12224.654117838256</v>
      </c>
      <c r="E23" s="4">
        <v>9185.1027427516128</v>
      </c>
      <c r="F23" s="4">
        <v>2471.1799220008011</v>
      </c>
      <c r="G23" s="4">
        <v>4847.521540884024</v>
      </c>
      <c r="H23" s="4">
        <v>11492.77602719224</v>
      </c>
      <c r="I23" s="33">
        <v>165.10307796698044</v>
      </c>
      <c r="J23"/>
    </row>
    <row r="24" spans="2:10" x14ac:dyDescent="0.2">
      <c r="B24"/>
      <c r="C24" s="27" t="s">
        <v>10</v>
      </c>
      <c r="D24" s="32">
        <v>6661.5481264007176</v>
      </c>
      <c r="E24" s="4">
        <v>3020.5974669634384</v>
      </c>
      <c r="F24" s="4">
        <v>4.6566077414635609</v>
      </c>
      <c r="G24" s="4">
        <v>9345.9917018418691</v>
      </c>
      <c r="H24" s="4">
        <v>12020.753851858677</v>
      </c>
      <c r="I24" s="33">
        <v>1333.5965240551202</v>
      </c>
      <c r="J24"/>
    </row>
    <row r="25" spans="2:10" x14ac:dyDescent="0.2">
      <c r="B25"/>
      <c r="C25" s="27" t="s">
        <v>11</v>
      </c>
      <c r="D25" s="32">
        <v>5901.5367551436602</v>
      </c>
      <c r="E25" s="4">
        <v>1687.9546562825585</v>
      </c>
      <c r="F25" s="4">
        <v>6850.6772505850104</v>
      </c>
      <c r="G25" s="4">
        <v>9512.5390303799832</v>
      </c>
      <c r="H25" s="4">
        <v>1453.8005376229498</v>
      </c>
      <c r="I25" s="33">
        <v>7265.6055380319431</v>
      </c>
      <c r="J25"/>
    </row>
    <row r="26" spans="2:10" x14ac:dyDescent="0.2">
      <c r="B26"/>
      <c r="C26" s="27" t="s">
        <v>12</v>
      </c>
      <c r="D26" s="32">
        <v>7535.6494066819641</v>
      </c>
      <c r="E26" s="4">
        <v>3531.0075067594689</v>
      </c>
      <c r="F26" s="4">
        <v>7051.2363302789017</v>
      </c>
      <c r="G26" s="4">
        <v>1924.4860819702042</v>
      </c>
      <c r="H26" s="4">
        <v>2204.6944135355384</v>
      </c>
      <c r="I26" s="33">
        <v>7376.7368416222134</v>
      </c>
      <c r="J26"/>
    </row>
    <row r="27" spans="2:10" x14ac:dyDescent="0.2">
      <c r="B27"/>
      <c r="C27" s="27" t="s">
        <v>13</v>
      </c>
      <c r="D27" s="32">
        <v>8512.0588973831436</v>
      </c>
      <c r="E27" s="4">
        <v>7387.0274939005039</v>
      </c>
      <c r="F27" s="4">
        <v>11823.12161837191</v>
      </c>
      <c r="G27" s="4">
        <v>9282.7721176997002</v>
      </c>
      <c r="H27" s="4">
        <v>11541.245819306188</v>
      </c>
      <c r="I27" s="33">
        <v>10970.027978528533</v>
      </c>
      <c r="J27"/>
    </row>
    <row r="28" spans="2:10" x14ac:dyDescent="0.2">
      <c r="B28"/>
      <c r="C28" s="27" t="s">
        <v>14</v>
      </c>
      <c r="D28" s="32">
        <v>830.53070983820135</v>
      </c>
      <c r="E28" s="4">
        <v>2613.3876971064642</v>
      </c>
      <c r="F28" s="4">
        <v>5948.7621919554795</v>
      </c>
      <c r="G28" s="4">
        <v>1189.7767111260182</v>
      </c>
      <c r="H28" s="4">
        <v>9175.4347227727594</v>
      </c>
      <c r="I28" s="33">
        <v>8652.465290925109</v>
      </c>
      <c r="J28"/>
    </row>
    <row r="29" spans="2:10" x14ac:dyDescent="0.2">
      <c r="B29"/>
      <c r="C29" s="27" t="s">
        <v>15</v>
      </c>
      <c r="D29" s="32">
        <v>8141.2570564013822</v>
      </c>
      <c r="E29" s="4">
        <v>965.42069982969394</v>
      </c>
      <c r="F29" s="4">
        <v>2200.3679430391635</v>
      </c>
      <c r="G29" s="4">
        <v>6360.3288116056001</v>
      </c>
      <c r="H29" s="4">
        <v>5993.447678054793</v>
      </c>
      <c r="I29" s="33">
        <v>11834.374565288233</v>
      </c>
      <c r="J29"/>
    </row>
    <row r="30" spans="2:10" x14ac:dyDescent="0.2">
      <c r="B30"/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  <c r="J30"/>
    </row>
    <row r="31" spans="2:10" x14ac:dyDescent="0.2">
      <c r="B31"/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8942.9541827098492</v>
      </c>
      <c r="H31" s="4">
        <v>5364.6645605636259</v>
      </c>
      <c r="I31" s="33">
        <v>8210.3147355367109</v>
      </c>
      <c r="J31"/>
    </row>
    <row r="32" spans="2:10" x14ac:dyDescent="0.2">
      <c r="B32"/>
      <c r="C32" s="27" t="s">
        <v>18</v>
      </c>
      <c r="D32" s="32">
        <v>6362.19046624974</v>
      </c>
      <c r="E32" s="4">
        <v>9240.6852641808509</v>
      </c>
      <c r="F32" s="4">
        <v>89.335813674686676</v>
      </c>
      <c r="G32" s="4">
        <v>7354.4529617539647</v>
      </c>
      <c r="H32" s="4">
        <v>1618.3610705485621</v>
      </c>
      <c r="I32" s="33">
        <v>5955.7943449655941</v>
      </c>
      <c r="J32"/>
    </row>
    <row r="33" spans="2:10" ht="13.5" thickBot="1" x14ac:dyDescent="0.25">
      <c r="B33"/>
      <c r="C33" s="28" t="s">
        <v>19</v>
      </c>
      <c r="D33" s="34">
        <v>2450.8882620194099</v>
      </c>
      <c r="E33" s="35">
        <v>9293.4858986932013</v>
      </c>
      <c r="F33" s="35">
        <v>7801.2936456578891</v>
      </c>
      <c r="G33" s="35">
        <v>606.32474709761857</v>
      </c>
      <c r="H33" s="35">
        <v>5367.7247449140013</v>
      </c>
      <c r="I33" s="36">
        <v>5056.4424118916686</v>
      </c>
      <c r="J33"/>
    </row>
    <row r="34" spans="2:10" ht="13.5" thickBot="1" x14ac:dyDescent="0.25">
      <c r="B34"/>
      <c r="C34" s="23" t="s">
        <v>20</v>
      </c>
      <c r="D34" s="37">
        <f t="shared" ref="D34:I34" si="1">SUM(D22:D33)</f>
        <v>81927.334930202371</v>
      </c>
      <c r="E34" s="38">
        <f t="shared" si="1"/>
        <v>54714.734662392038</v>
      </c>
      <c r="F34" s="38">
        <f t="shared" si="1"/>
        <v>56787.579964433316</v>
      </c>
      <c r="G34" s="38">
        <f t="shared" si="1"/>
        <v>61355.987283437171</v>
      </c>
      <c r="H34" s="38">
        <f t="shared" si="1"/>
        <v>79827.1458148245</v>
      </c>
      <c r="I34" s="39">
        <f t="shared" si="1"/>
        <v>78974.866585448632</v>
      </c>
      <c r="J34"/>
    </row>
    <row r="35" spans="2:10" x14ac:dyDescent="0.2">
      <c r="B35"/>
      <c r="C35"/>
      <c r="D35"/>
      <c r="E35"/>
      <c r="F35"/>
      <c r="G35"/>
      <c r="H35"/>
      <c r="I35"/>
      <c r="J35"/>
    </row>
    <row r="36" spans="2:10" x14ac:dyDescent="0.2">
      <c r="B36"/>
      <c r="C36"/>
      <c r="D36"/>
      <c r="E36"/>
      <c r="F36"/>
      <c r="G36"/>
      <c r="H36"/>
      <c r="I36"/>
      <c r="J36"/>
    </row>
    <row r="37" spans="2:10" x14ac:dyDescent="0.2">
      <c r="B37"/>
      <c r="C37"/>
      <c r="D37"/>
      <c r="E37"/>
      <c r="F37"/>
      <c r="G37"/>
      <c r="H37"/>
      <c r="I37"/>
      <c r="J37"/>
    </row>
    <row r="38" spans="2:10" x14ac:dyDescent="0.2">
      <c r="B38"/>
      <c r="C38"/>
      <c r="D38"/>
      <c r="E38"/>
      <c r="F38"/>
      <c r="G38"/>
      <c r="H38"/>
      <c r="I38"/>
      <c r="J38"/>
    </row>
  </sheetData>
  <phoneticPr fontId="3" type="noConversion"/>
  <pageMargins left="0.75" right="0.75" top="1" bottom="1" header="0.5" footer="0.5"/>
  <headerFooter alignWithMargins="0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E3" sqref="E3"/>
    </sheetView>
  </sheetViews>
  <sheetFormatPr defaultRowHeight="12.75" x14ac:dyDescent="0.2"/>
  <cols>
    <col min="4" max="4" width="24.7109375" bestFit="1" customWidth="1"/>
    <col min="5" max="5" width="14.85546875" customWidth="1"/>
  </cols>
  <sheetData>
    <row r="2" spans="2:5" x14ac:dyDescent="0.2">
      <c r="D2" s="44" t="s">
        <v>44</v>
      </c>
      <c r="E2" s="44" t="s">
        <v>43</v>
      </c>
    </row>
    <row r="3" spans="2:5" x14ac:dyDescent="0.2">
      <c r="B3" t="s">
        <v>0</v>
      </c>
      <c r="C3" t="s">
        <v>1</v>
      </c>
      <c r="D3" s="1" t="s">
        <v>39</v>
      </c>
      <c r="E3" t="str">
        <f>CONCATENATE(B3,C3)</f>
        <v>tekst1tekst2</v>
      </c>
    </row>
    <row r="4" spans="2:5" x14ac:dyDescent="0.2">
      <c r="B4" t="s">
        <v>0</v>
      </c>
      <c r="C4" t="s">
        <v>1</v>
      </c>
      <c r="D4" s="1" t="s">
        <v>40</v>
      </c>
      <c r="E4" t="str">
        <f>CONCATENATE(B4," ",C4)</f>
        <v>tekst1 tekst2</v>
      </c>
    </row>
    <row r="5" spans="2:5" x14ac:dyDescent="0.2">
      <c r="B5" t="s">
        <v>0</v>
      </c>
      <c r="C5" t="s">
        <v>1</v>
      </c>
      <c r="D5" s="1" t="s">
        <v>41</v>
      </c>
      <c r="E5" t="str">
        <f>B5&amp;C5</f>
        <v>tekst1tekst2</v>
      </c>
    </row>
    <row r="6" spans="2:5" x14ac:dyDescent="0.2">
      <c r="B6" t="s">
        <v>0</v>
      </c>
      <c r="C6" t="s">
        <v>1</v>
      </c>
      <c r="D6" s="1" t="s">
        <v>42</v>
      </c>
      <c r="E6" t="str">
        <f>B6&amp;" "&amp;C6</f>
        <v>tekst1 tekst2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showGridLines="0" zoomScale="80" zoomScaleNormal="80" workbookViewId="0">
      <selection activeCell="O26" sqref="O26"/>
    </sheetView>
  </sheetViews>
  <sheetFormatPr defaultRowHeight="12.75" x14ac:dyDescent="0.2"/>
  <cols>
    <col min="1" max="1" width="2.85546875" customWidth="1"/>
    <col min="2" max="2" width="6.5703125" style="46" customWidth="1"/>
    <col min="5" max="5" width="2.85546875" customWidth="1"/>
  </cols>
  <sheetData>
    <row r="3" spans="2:4" x14ac:dyDescent="0.2">
      <c r="B3" s="47"/>
      <c r="C3" s="48" t="s">
        <v>45</v>
      </c>
      <c r="D3" s="48" t="s">
        <v>46</v>
      </c>
    </row>
    <row r="4" spans="2:4" x14ac:dyDescent="0.2">
      <c r="B4" s="47">
        <v>2002</v>
      </c>
      <c r="C4" s="45">
        <v>0.23103805592225118</v>
      </c>
      <c r="D4" s="45">
        <v>0.25567913024643357</v>
      </c>
    </row>
    <row r="5" spans="2:4" x14ac:dyDescent="0.2">
      <c r="B5" s="47">
        <v>2003</v>
      </c>
      <c r="C5" s="45">
        <v>0.24932770547283856</v>
      </c>
      <c r="D5" s="45">
        <v>0.24377036631599364</v>
      </c>
    </row>
    <row r="6" spans="2:4" x14ac:dyDescent="0.2">
      <c r="B6" s="47">
        <v>2004</v>
      </c>
      <c r="C6" s="45">
        <v>0.24222621696100949</v>
      </c>
      <c r="D6" s="45">
        <v>0.26193531304095774</v>
      </c>
    </row>
    <row r="7" spans="2:4" x14ac:dyDescent="0.2">
      <c r="B7" s="47">
        <v>2005</v>
      </c>
      <c r="C7" s="45">
        <v>0.25911570323071925</v>
      </c>
      <c r="D7" s="45">
        <v>0.24222986390444232</v>
      </c>
    </row>
    <row r="8" spans="2:4" x14ac:dyDescent="0.2">
      <c r="B8" s="47">
        <v>2006</v>
      </c>
      <c r="C8" s="45">
        <v>0.26950236536537953</v>
      </c>
      <c r="D8" s="45">
        <v>0.24072022288596087</v>
      </c>
    </row>
    <row r="9" spans="2:4" x14ac:dyDescent="0.2">
      <c r="B9" s="47">
        <v>2007</v>
      </c>
      <c r="C9" s="45">
        <v>0.27830339149599431</v>
      </c>
      <c r="D9" s="45">
        <v>0.24283085701991169</v>
      </c>
    </row>
    <row r="10" spans="2:4" x14ac:dyDescent="0.2">
      <c r="B10" s="47">
        <v>2008</v>
      </c>
      <c r="C10" s="45">
        <v>0.26263123715345404</v>
      </c>
      <c r="D10" s="45">
        <v>0.26963714230295227</v>
      </c>
    </row>
    <row r="11" spans="2:4" x14ac:dyDescent="0.2">
      <c r="B11" s="47">
        <v>2009</v>
      </c>
      <c r="C11" s="45">
        <v>0.28164595129122511</v>
      </c>
      <c r="D11" s="45">
        <v>0.259341458275688</v>
      </c>
    </row>
    <row r="12" spans="2:4" x14ac:dyDescent="0.2">
      <c r="B12" s="47">
        <v>2010</v>
      </c>
      <c r="C12" s="45">
        <v>0.28308888762183232</v>
      </c>
      <c r="D12" s="45">
        <v>0.24991381412629829</v>
      </c>
    </row>
    <row r="13" spans="2:4" x14ac:dyDescent="0.2">
      <c r="B13" s="47">
        <v>2011</v>
      </c>
      <c r="C13" s="45">
        <v>0.27778160029988186</v>
      </c>
      <c r="D13" s="45">
        <v>0.27230942193463037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8"/>
  <sheetViews>
    <sheetView showGridLines="0" workbookViewId="0">
      <selection activeCell="C3" sqref="C3:E14"/>
    </sheetView>
  </sheetViews>
  <sheetFormatPr defaultRowHeight="12.75" x14ac:dyDescent="0.2"/>
  <cols>
    <col min="1" max="1" width="3.28515625" style="58" customWidth="1"/>
    <col min="2" max="2" width="10.28515625" style="58" customWidth="1"/>
    <col min="3" max="5" width="12.42578125" style="58" bestFit="1" customWidth="1"/>
    <col min="6" max="7" width="9.140625" style="58"/>
    <col min="8" max="8" width="12.140625" style="58" bestFit="1" customWidth="1"/>
    <col min="9" max="10" width="9.140625" style="58"/>
    <col min="11" max="11" width="10.42578125" style="58" bestFit="1" customWidth="1"/>
    <col min="12" max="14" width="12.42578125" style="58" bestFit="1" customWidth="1"/>
    <col min="15" max="16" width="9.140625" style="58"/>
    <col min="17" max="17" width="12.140625" style="58" bestFit="1" customWidth="1"/>
    <col min="18" max="16384" width="9.140625" style="58"/>
  </cols>
  <sheetData>
    <row r="1" spans="2:18" customFormat="1" x14ac:dyDescent="0.2">
      <c r="J1" s="49"/>
    </row>
    <row r="2" spans="2:18" customFormat="1" x14ac:dyDescent="0.2">
      <c r="B2" s="50"/>
      <c r="C2" s="51" t="s">
        <v>47</v>
      </c>
      <c r="D2" s="51" t="s">
        <v>48</v>
      </c>
      <c r="E2" s="51" t="s">
        <v>49</v>
      </c>
      <c r="G2" s="52"/>
      <c r="H2" s="53" t="s">
        <v>50</v>
      </c>
      <c r="J2" s="49"/>
      <c r="K2" s="52"/>
      <c r="L2" s="53" t="s">
        <v>47</v>
      </c>
      <c r="M2" s="53" t="s">
        <v>48</v>
      </c>
      <c r="N2" s="53" t="s">
        <v>49</v>
      </c>
      <c r="P2" s="52"/>
      <c r="Q2" s="53" t="s">
        <v>50</v>
      </c>
      <c r="R2" s="54"/>
    </row>
    <row r="3" spans="2:18" customFormat="1" x14ac:dyDescent="0.2">
      <c r="B3" s="55" t="s">
        <v>23</v>
      </c>
      <c r="C3" s="56">
        <v>0.21529350520134999</v>
      </c>
      <c r="D3" s="56">
        <v>0.36304061052741754</v>
      </c>
      <c r="E3" s="56">
        <v>0.25260205762932803</v>
      </c>
      <c r="G3" s="55" t="s">
        <v>51</v>
      </c>
      <c r="H3" s="46">
        <v>0.56889999999999996</v>
      </c>
      <c r="J3" s="49"/>
      <c r="K3" s="57" t="s">
        <v>23</v>
      </c>
      <c r="L3" s="56">
        <v>0.21529350520134999</v>
      </c>
      <c r="M3" s="56">
        <v>0.36304061052741754</v>
      </c>
      <c r="N3" s="56">
        <v>0.25260205762932803</v>
      </c>
      <c r="P3" s="55" t="s">
        <v>51</v>
      </c>
      <c r="Q3" s="46">
        <v>0.56889999999999996</v>
      </c>
    </row>
    <row r="4" spans="2:18" customFormat="1" x14ac:dyDescent="0.2">
      <c r="B4" s="55" t="s">
        <v>24</v>
      </c>
      <c r="C4" s="56">
        <v>0.24051691889668</v>
      </c>
      <c r="D4" s="56">
        <v>0.20033761946015374</v>
      </c>
      <c r="E4" s="56">
        <v>0.3565438992174676</v>
      </c>
      <c r="G4" s="55" t="s">
        <v>52</v>
      </c>
      <c r="H4" s="46">
        <v>0.56889999999999996</v>
      </c>
      <c r="J4" s="49"/>
      <c r="K4" s="57" t="s">
        <v>24</v>
      </c>
      <c r="L4" s="56">
        <v>0.24051691889668</v>
      </c>
      <c r="M4" s="56">
        <v>0.20033761946015374</v>
      </c>
      <c r="N4" s="56">
        <v>0.3565438992174676</v>
      </c>
      <c r="P4" s="55" t="s">
        <v>52</v>
      </c>
      <c r="Q4" s="46">
        <v>0.56889999999999996</v>
      </c>
    </row>
    <row r="5" spans="2:18" customFormat="1" x14ac:dyDescent="0.2">
      <c r="B5" s="55" t="s">
        <v>25</v>
      </c>
      <c r="C5" s="56">
        <v>0.29946702723358398</v>
      </c>
      <c r="D5" s="56">
        <v>0.33859562809997706</v>
      </c>
      <c r="E5" s="56">
        <v>0.32556144464352954</v>
      </c>
      <c r="G5" s="55" t="s">
        <v>53</v>
      </c>
      <c r="H5" s="46">
        <v>0.56889999999999996</v>
      </c>
      <c r="J5" s="49"/>
      <c r="K5" s="57" t="s">
        <v>25</v>
      </c>
      <c r="L5" s="56">
        <v>0.29946702723358398</v>
      </c>
      <c r="M5" s="56">
        <v>0.33859562809997706</v>
      </c>
      <c r="N5" s="56">
        <v>0.32556144464352954</v>
      </c>
      <c r="P5" s="55" t="s">
        <v>53</v>
      </c>
      <c r="Q5" s="46">
        <v>0.56889999999999996</v>
      </c>
    </row>
    <row r="6" spans="2:18" customFormat="1" x14ac:dyDescent="0.2">
      <c r="B6" s="55" t="s">
        <v>26</v>
      </c>
      <c r="C6" s="56">
        <v>0.32590377713409174</v>
      </c>
      <c r="D6" s="56">
        <v>0.30093613222930965</v>
      </c>
      <c r="E6" s="56">
        <v>0.20539061181916846</v>
      </c>
      <c r="G6" s="55" t="s">
        <v>54</v>
      </c>
      <c r="H6" s="46">
        <v>0.56889999999999996</v>
      </c>
      <c r="J6" s="49"/>
      <c r="K6" s="57" t="s">
        <v>26</v>
      </c>
      <c r="L6" s="56">
        <v>0.32590377713409174</v>
      </c>
      <c r="M6" s="56">
        <v>0.30093613222930965</v>
      </c>
      <c r="N6" s="56">
        <v>0.20539061181916846</v>
      </c>
      <c r="P6" s="55" t="s">
        <v>54</v>
      </c>
      <c r="Q6" s="46">
        <v>0.56889999999999996</v>
      </c>
    </row>
    <row r="7" spans="2:18" customFormat="1" x14ac:dyDescent="0.2">
      <c r="B7" s="55" t="s">
        <v>27</v>
      </c>
      <c r="C7" s="56">
        <v>0.27975046235316181</v>
      </c>
      <c r="D7" s="56">
        <v>0.23347272870850194</v>
      </c>
      <c r="E7" s="56">
        <v>0.30752643064386215</v>
      </c>
      <c r="G7" s="55" t="s">
        <v>55</v>
      </c>
      <c r="H7" s="46">
        <v>0.56889999999999996</v>
      </c>
      <c r="J7" s="49"/>
      <c r="K7" s="57" t="s">
        <v>27</v>
      </c>
      <c r="L7" s="56">
        <v>0.27975046235316181</v>
      </c>
      <c r="M7" s="56">
        <v>0.23347272870850194</v>
      </c>
      <c r="N7" s="56">
        <v>0.30752643064386215</v>
      </c>
      <c r="P7" s="55" t="s">
        <v>55</v>
      </c>
      <c r="Q7" s="46">
        <v>0.56889999999999996</v>
      </c>
    </row>
    <row r="8" spans="2:18" customFormat="1" x14ac:dyDescent="0.2">
      <c r="B8" s="55" t="s">
        <v>28</v>
      </c>
      <c r="C8" s="56">
        <v>0.24421696639284635</v>
      </c>
      <c r="D8" s="56">
        <v>0.34168576730053302</v>
      </c>
      <c r="E8" s="56">
        <v>0.28788945544002731</v>
      </c>
      <c r="G8" s="55" t="s">
        <v>56</v>
      </c>
      <c r="H8" s="46">
        <v>0.56889999999999996</v>
      </c>
      <c r="J8" s="49"/>
      <c r="K8" s="57" t="s">
        <v>28</v>
      </c>
      <c r="L8" s="56">
        <v>0.24421696639284635</v>
      </c>
      <c r="M8" s="56">
        <v>0.34168576730053302</v>
      </c>
      <c r="N8" s="56">
        <v>0.28788945544002731</v>
      </c>
      <c r="P8" s="55" t="s">
        <v>56</v>
      </c>
      <c r="Q8" s="46">
        <v>0.56889999999999996</v>
      </c>
    </row>
    <row r="9" spans="2:18" customFormat="1" x14ac:dyDescent="0.2">
      <c r="B9" s="55" t="s">
        <v>29</v>
      </c>
      <c r="C9" s="56">
        <v>0.26979309115551892</v>
      </c>
      <c r="D9" s="56">
        <v>0.3205693619991723</v>
      </c>
      <c r="E9" s="56">
        <v>0.28936465340548878</v>
      </c>
      <c r="G9" s="55" t="s">
        <v>57</v>
      </c>
      <c r="H9" s="46">
        <v>0.56689999999999996</v>
      </c>
      <c r="J9" s="49"/>
      <c r="K9" s="57" t="s">
        <v>29</v>
      </c>
      <c r="L9" s="56">
        <v>0.26979309115551892</v>
      </c>
      <c r="M9" s="56">
        <v>0.3205693619991723</v>
      </c>
      <c r="N9" s="56">
        <v>0.28936465340548878</v>
      </c>
      <c r="P9" s="55" t="s">
        <v>57</v>
      </c>
      <c r="Q9" s="46">
        <v>0.56689999999999996</v>
      </c>
    </row>
    <row r="10" spans="2:18" customFormat="1" x14ac:dyDescent="0.2">
      <c r="B10" s="55" t="s">
        <v>30</v>
      </c>
      <c r="C10" s="56">
        <v>0.20379804114109354</v>
      </c>
      <c r="D10" s="56">
        <v>0.33851306336034437</v>
      </c>
      <c r="E10" s="56">
        <v>0.3388624347239681</v>
      </c>
      <c r="G10" s="55" t="s">
        <v>58</v>
      </c>
      <c r="H10" s="46">
        <v>0.56689999999999996</v>
      </c>
      <c r="J10" s="49"/>
      <c r="K10" s="57" t="s">
        <v>30</v>
      </c>
      <c r="L10" s="56">
        <v>0.20379804114109354</v>
      </c>
      <c r="M10" s="56">
        <v>0.33851306336034437</v>
      </c>
      <c r="N10" s="56">
        <v>0.3388624347239681</v>
      </c>
      <c r="P10" s="55" t="s">
        <v>58</v>
      </c>
      <c r="Q10" s="46">
        <v>0.56689999999999996</v>
      </c>
    </row>
    <row r="11" spans="2:18" customFormat="1" x14ac:dyDescent="0.2">
      <c r="B11" s="55" t="s">
        <v>31</v>
      </c>
      <c r="C11" s="56">
        <v>0.23118494161370964</v>
      </c>
      <c r="D11" s="56">
        <v>0.34811255293178228</v>
      </c>
      <c r="E11" s="56">
        <v>0.24776547932232523</v>
      </c>
      <c r="G11" s="55" t="s">
        <v>59</v>
      </c>
      <c r="H11" s="46">
        <v>0.56689999999999996</v>
      </c>
      <c r="J11" s="49"/>
      <c r="K11" s="57" t="s">
        <v>31</v>
      </c>
      <c r="L11" s="56">
        <v>0.23118494161370964</v>
      </c>
      <c r="M11" s="56">
        <v>0.34811255293178228</v>
      </c>
      <c r="N11" s="56">
        <v>0.24776547932232523</v>
      </c>
      <c r="P11" s="55" t="s">
        <v>59</v>
      </c>
      <c r="Q11" s="46">
        <v>0.56689999999999996</v>
      </c>
    </row>
    <row r="12" spans="2:18" customFormat="1" x14ac:dyDescent="0.2">
      <c r="B12" s="55" t="s">
        <v>32</v>
      </c>
      <c r="C12" s="56">
        <v>0.32902592431853683</v>
      </c>
      <c r="D12" s="56">
        <v>0.26698119142274235</v>
      </c>
      <c r="E12" s="56">
        <v>0.3100542562640603</v>
      </c>
      <c r="G12" s="55" t="s">
        <v>60</v>
      </c>
      <c r="H12" s="46">
        <v>0.56689999999999996</v>
      </c>
      <c r="J12" s="49"/>
      <c r="K12" s="57" t="s">
        <v>32</v>
      </c>
      <c r="L12" s="56">
        <v>0.32902592431853683</v>
      </c>
      <c r="M12" s="56">
        <v>0.26698119142274235</v>
      </c>
      <c r="N12" s="56">
        <v>0.3100542562640603</v>
      </c>
      <c r="P12" s="55" t="s">
        <v>60</v>
      </c>
      <c r="Q12" s="46">
        <v>0.56689999999999996</v>
      </c>
    </row>
    <row r="13" spans="2:18" customFormat="1" x14ac:dyDescent="0.2">
      <c r="B13" s="55" t="s">
        <v>33</v>
      </c>
      <c r="C13" s="56">
        <v>0.2271465649907512</v>
      </c>
      <c r="D13" s="56">
        <v>0.28480526995511363</v>
      </c>
      <c r="E13" s="56">
        <v>0.31616336752273766</v>
      </c>
      <c r="G13" s="55" t="s">
        <v>61</v>
      </c>
      <c r="H13" s="46">
        <v>0.58689999999999998</v>
      </c>
      <c r="J13" s="49"/>
      <c r="K13" s="57" t="s">
        <v>33</v>
      </c>
      <c r="L13" s="56">
        <v>0.2271465649907512</v>
      </c>
      <c r="M13" s="56">
        <v>0.28480526995511363</v>
      </c>
      <c r="N13" s="56">
        <v>0.31616336752273766</v>
      </c>
      <c r="P13" s="55" t="s">
        <v>61</v>
      </c>
      <c r="Q13" s="46">
        <v>0.58689999999999998</v>
      </c>
    </row>
    <row r="14" spans="2:18" customFormat="1" x14ac:dyDescent="0.2">
      <c r="B14" s="55" t="s">
        <v>34</v>
      </c>
      <c r="C14" s="56">
        <v>0.20024561150708237</v>
      </c>
      <c r="D14" s="56">
        <v>0.31887289268696051</v>
      </c>
      <c r="E14" s="56">
        <v>0.26930766228405933</v>
      </c>
      <c r="G14" s="55" t="s">
        <v>62</v>
      </c>
      <c r="H14" s="46">
        <v>0.58689999999999998</v>
      </c>
      <c r="J14" s="49"/>
      <c r="K14" s="57" t="s">
        <v>34</v>
      </c>
      <c r="L14" s="56">
        <v>0.20024561150708237</v>
      </c>
      <c r="M14" s="56">
        <v>0.31887289268696051</v>
      </c>
      <c r="N14" s="56">
        <v>0.26930766228405933</v>
      </c>
      <c r="P14" s="55" t="s">
        <v>62</v>
      </c>
      <c r="Q14" s="46">
        <v>0.58689999999999998</v>
      </c>
    </row>
    <row r="15" spans="2:18" customFormat="1" x14ac:dyDescent="0.2">
      <c r="G15" s="55" t="s">
        <v>63</v>
      </c>
      <c r="H15" s="46">
        <v>0.58689999999999998</v>
      </c>
      <c r="J15" s="49"/>
      <c r="P15" s="55" t="s">
        <v>63</v>
      </c>
      <c r="Q15" s="46">
        <v>0.58689999999999998</v>
      </c>
    </row>
    <row r="16" spans="2:18" customFormat="1" x14ac:dyDescent="0.2">
      <c r="G16" s="55" t="s">
        <v>64</v>
      </c>
      <c r="H16" s="46">
        <v>0.58689999999999998</v>
      </c>
      <c r="J16" s="49"/>
      <c r="P16" s="55" t="s">
        <v>64</v>
      </c>
      <c r="Q16" s="46">
        <v>0.58689999999999998</v>
      </c>
    </row>
    <row r="17" spans="7:17" customFormat="1" x14ac:dyDescent="0.2">
      <c r="G17" s="55" t="s">
        <v>65</v>
      </c>
      <c r="H17" s="46">
        <v>0.58689999999999998</v>
      </c>
      <c r="J17" s="49"/>
      <c r="P17" s="55" t="s">
        <v>65</v>
      </c>
      <c r="Q17" s="46">
        <v>0.58689999999999998</v>
      </c>
    </row>
    <row r="18" spans="7:17" customFormat="1" x14ac:dyDescent="0.2">
      <c r="G18" s="55" t="s">
        <v>66</v>
      </c>
      <c r="H18" s="46">
        <v>0.58689999999999998</v>
      </c>
      <c r="J18" s="49"/>
      <c r="P18" s="55" t="s">
        <v>66</v>
      </c>
      <c r="Q18" s="46">
        <v>0.58689999999999998</v>
      </c>
    </row>
    <row r="19" spans="7:17" customFormat="1" x14ac:dyDescent="0.2">
      <c r="G19" s="55" t="s">
        <v>67</v>
      </c>
      <c r="H19" s="46">
        <v>0.58989999999999998</v>
      </c>
      <c r="J19" s="49"/>
      <c r="P19" s="55" t="s">
        <v>67</v>
      </c>
      <c r="Q19" s="46">
        <v>0.58989999999999998</v>
      </c>
    </row>
    <row r="20" spans="7:17" customFormat="1" x14ac:dyDescent="0.2">
      <c r="G20" s="55" t="s">
        <v>68</v>
      </c>
      <c r="H20" s="46">
        <v>0.58989999999999998</v>
      </c>
      <c r="J20" s="49"/>
      <c r="P20" s="55" t="s">
        <v>68</v>
      </c>
      <c r="Q20" s="46">
        <v>0.58989999999999998</v>
      </c>
    </row>
    <row r="21" spans="7:17" customFormat="1" x14ac:dyDescent="0.2">
      <c r="G21" s="55" t="s">
        <v>69</v>
      </c>
      <c r="H21" s="46">
        <v>0.58989999999999998</v>
      </c>
      <c r="J21" s="49"/>
      <c r="P21" s="55" t="s">
        <v>69</v>
      </c>
      <c r="Q21" s="46">
        <v>0.58989999999999998</v>
      </c>
    </row>
    <row r="22" spans="7:17" customFormat="1" x14ac:dyDescent="0.2">
      <c r="G22" s="55" t="s">
        <v>70</v>
      </c>
      <c r="H22" s="46">
        <v>0.58989999999999998</v>
      </c>
      <c r="J22" s="49"/>
      <c r="P22" s="55" t="s">
        <v>70</v>
      </c>
      <c r="Q22" s="46">
        <v>0.58989999999999998</v>
      </c>
    </row>
    <row r="23" spans="7:17" customFormat="1" x14ac:dyDescent="0.2">
      <c r="J23" s="49"/>
    </row>
    <row r="24" spans="7:17" customFormat="1" x14ac:dyDescent="0.2">
      <c r="J24" s="49"/>
      <c r="Q24" s="46"/>
    </row>
    <row r="25" spans="7:17" customFormat="1" x14ac:dyDescent="0.2">
      <c r="J25" s="49"/>
    </row>
    <row r="26" spans="7:17" customFormat="1" x14ac:dyDescent="0.2">
      <c r="J26" s="49"/>
    </row>
    <row r="27" spans="7:17" customFormat="1" x14ac:dyDescent="0.2">
      <c r="J27" s="49"/>
    </row>
    <row r="28" spans="7:17" customFormat="1" x14ac:dyDescent="0.2">
      <c r="J28" s="49"/>
    </row>
    <row r="29" spans="7:17" customFormat="1" x14ac:dyDescent="0.2">
      <c r="J29" s="49"/>
    </row>
    <row r="30" spans="7:17" customFormat="1" x14ac:dyDescent="0.2">
      <c r="J30" s="49"/>
    </row>
    <row r="31" spans="7:17" customFormat="1" x14ac:dyDescent="0.2">
      <c r="J31" s="49"/>
    </row>
    <row r="32" spans="7:17" customFormat="1" x14ac:dyDescent="0.2">
      <c r="J32" s="49"/>
    </row>
    <row r="33" spans="10:10" customFormat="1" x14ac:dyDescent="0.2">
      <c r="J33" s="49"/>
    </row>
    <row r="34" spans="10:10" customFormat="1" x14ac:dyDescent="0.2">
      <c r="J34" s="49"/>
    </row>
    <row r="35" spans="10:10" customFormat="1" x14ac:dyDescent="0.2">
      <c r="J35" s="49"/>
    </row>
    <row r="36" spans="10:10" customFormat="1" x14ac:dyDescent="0.2">
      <c r="J36" s="49"/>
    </row>
    <row r="37" spans="10:10" customFormat="1" x14ac:dyDescent="0.2">
      <c r="J37" s="49"/>
    </row>
    <row r="38" spans="10:10" customFormat="1" x14ac:dyDescent="0.2">
      <c r="J38" s="49"/>
    </row>
    <row r="39" spans="10:10" customFormat="1" x14ac:dyDescent="0.2">
      <c r="J39" s="49"/>
    </row>
    <row r="40" spans="10:10" customFormat="1" x14ac:dyDescent="0.2">
      <c r="J40" s="49"/>
    </row>
    <row r="41" spans="10:10" customFormat="1" x14ac:dyDescent="0.2">
      <c r="J41" s="49"/>
    </row>
    <row r="42" spans="10:10" customFormat="1" x14ac:dyDescent="0.2">
      <c r="J42" s="49"/>
    </row>
    <row r="43" spans="10:10" customFormat="1" x14ac:dyDescent="0.2">
      <c r="J43" s="49"/>
    </row>
    <row r="44" spans="10:10" customFormat="1" x14ac:dyDescent="0.2">
      <c r="J44" s="49"/>
    </row>
    <row r="45" spans="10:10" customFormat="1" x14ac:dyDescent="0.2">
      <c r="J45" s="49"/>
    </row>
    <row r="46" spans="10:10" customFormat="1" x14ac:dyDescent="0.2">
      <c r="J46" s="49"/>
    </row>
    <row r="47" spans="10:10" customFormat="1" x14ac:dyDescent="0.2">
      <c r="J47" s="49"/>
    </row>
    <row r="48" spans="10:10" customFormat="1" x14ac:dyDescent="0.2">
      <c r="J48" s="49"/>
    </row>
    <row r="49" spans="10:10" customFormat="1" x14ac:dyDescent="0.2">
      <c r="J49" s="49"/>
    </row>
    <row r="50" spans="10:10" customFormat="1" x14ac:dyDescent="0.2">
      <c r="J50" s="49"/>
    </row>
    <row r="51" spans="10:10" customFormat="1" x14ac:dyDescent="0.2">
      <c r="J51" s="49"/>
    </row>
    <row r="52" spans="10:10" customFormat="1" x14ac:dyDescent="0.2">
      <c r="J52" s="49"/>
    </row>
    <row r="53" spans="10:10" customFormat="1" x14ac:dyDescent="0.2">
      <c r="J53" s="49"/>
    </row>
    <row r="54" spans="10:10" customFormat="1" x14ac:dyDescent="0.2">
      <c r="J54" s="49"/>
    </row>
    <row r="55" spans="10:10" customFormat="1" x14ac:dyDescent="0.2">
      <c r="J55" s="49"/>
    </row>
    <row r="56" spans="10:10" customFormat="1" x14ac:dyDescent="0.2">
      <c r="J56" s="49"/>
    </row>
    <row r="57" spans="10:10" customFormat="1" x14ac:dyDescent="0.2">
      <c r="J57" s="49"/>
    </row>
    <row r="58" spans="10:10" customFormat="1" x14ac:dyDescent="0.2">
      <c r="J58" s="49"/>
    </row>
    <row r="59" spans="10:10" customFormat="1" x14ac:dyDescent="0.2">
      <c r="J59" s="49"/>
    </row>
    <row r="60" spans="10:10" customFormat="1" x14ac:dyDescent="0.2">
      <c r="J60" s="49"/>
    </row>
    <row r="61" spans="10:10" customFormat="1" x14ac:dyDescent="0.2">
      <c r="J61" s="49"/>
    </row>
    <row r="62" spans="10:10" customFormat="1" x14ac:dyDescent="0.2">
      <c r="J62" s="49"/>
    </row>
    <row r="63" spans="10:10" customFormat="1" x14ac:dyDescent="0.2">
      <c r="J63" s="49"/>
    </row>
    <row r="64" spans="10:10" customFormat="1" x14ac:dyDescent="0.2">
      <c r="J64" s="49"/>
    </row>
    <row r="65" spans="10:10" customFormat="1" x14ac:dyDescent="0.2">
      <c r="J65" s="49"/>
    </row>
    <row r="66" spans="10:10" customFormat="1" x14ac:dyDescent="0.2">
      <c r="J66" s="49"/>
    </row>
    <row r="67" spans="10:10" customFormat="1" x14ac:dyDescent="0.2">
      <c r="J67" s="49"/>
    </row>
    <row r="68" spans="10:10" customFormat="1" x14ac:dyDescent="0.2">
      <c r="J68" s="49"/>
    </row>
  </sheetData>
  <phoneticPr fontId="0" type="noConversion"/>
  <conditionalFormatting sqref="L3:N14">
    <cfRule type="cellIs" dxfId="1" priority="8" stopIfTrue="1" operator="equal">
      <formula>MIN($L3:$N3)</formula>
    </cfRule>
  </conditionalFormatting>
  <conditionalFormatting sqref="Q3:Q22 Q24">
    <cfRule type="cellIs" dxfId="0" priority="1" operator="notEqual">
      <formula>Q2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workbookViewId="0">
      <selection activeCell="G8" sqref="G8"/>
    </sheetView>
  </sheetViews>
  <sheetFormatPr defaultRowHeight="12.75" x14ac:dyDescent="0.2"/>
  <cols>
    <col min="1" max="1" width="4" customWidth="1"/>
    <col min="2" max="2" width="7.85546875" bestFit="1" customWidth="1"/>
    <col min="3" max="3" width="10.7109375" bestFit="1" customWidth="1"/>
  </cols>
  <sheetData>
    <row r="2" spans="2:5" x14ac:dyDescent="0.2">
      <c r="B2" s="51" t="s">
        <v>71</v>
      </c>
      <c r="C2" s="51" t="s">
        <v>72</v>
      </c>
      <c r="D2" s="51" t="s">
        <v>73</v>
      </c>
      <c r="E2" s="51" t="s">
        <v>74</v>
      </c>
    </row>
    <row r="3" spans="2:5" x14ac:dyDescent="0.2">
      <c r="B3" s="132" t="s">
        <v>75</v>
      </c>
      <c r="C3" s="132" t="s">
        <v>76</v>
      </c>
      <c r="D3" t="s">
        <v>77</v>
      </c>
      <c r="E3" s="59">
        <v>1441.0792086905321</v>
      </c>
    </row>
    <row r="4" spans="2:5" x14ac:dyDescent="0.2">
      <c r="B4" s="131"/>
      <c r="C4" s="131"/>
      <c r="D4" t="s">
        <v>78</v>
      </c>
      <c r="E4" s="59">
        <v>6220.5565458850124</v>
      </c>
    </row>
    <row r="5" spans="2:5" x14ac:dyDescent="0.2">
      <c r="B5" s="131"/>
      <c r="C5" s="131"/>
      <c r="D5" t="s">
        <v>79</v>
      </c>
      <c r="E5" s="59">
        <v>281.13907075983491</v>
      </c>
    </row>
    <row r="6" spans="2:5" x14ac:dyDescent="0.2">
      <c r="B6" s="131"/>
      <c r="C6" s="131"/>
      <c r="D6" t="s">
        <v>80</v>
      </c>
      <c r="E6" s="59">
        <v>3836.4857872783919</v>
      </c>
    </row>
    <row r="7" spans="2:5" x14ac:dyDescent="0.2">
      <c r="B7" s="131"/>
      <c r="C7" s="131"/>
      <c r="D7" t="s">
        <v>81</v>
      </c>
      <c r="E7" s="59">
        <v>5541.3032680049755</v>
      </c>
    </row>
    <row r="8" spans="2:5" x14ac:dyDescent="0.2">
      <c r="B8" s="131"/>
      <c r="C8" s="131" t="s">
        <v>82</v>
      </c>
      <c r="D8" t="s">
        <v>83</v>
      </c>
      <c r="E8" s="59">
        <v>3280.1973586854415</v>
      </c>
    </row>
    <row r="9" spans="2:5" x14ac:dyDescent="0.2">
      <c r="B9" s="131"/>
      <c r="C9" s="131"/>
      <c r="D9" t="s">
        <v>84</v>
      </c>
      <c r="E9" s="59">
        <v>6520.3305117096197</v>
      </c>
    </row>
    <row r="10" spans="2:5" x14ac:dyDescent="0.2">
      <c r="B10" s="131"/>
      <c r="C10" s="131"/>
      <c r="D10" t="s">
        <v>85</v>
      </c>
      <c r="E10" s="59">
        <v>8487.900765489916</v>
      </c>
    </row>
    <row r="11" spans="2:5" x14ac:dyDescent="0.2">
      <c r="B11" s="131"/>
      <c r="C11" s="131"/>
      <c r="D11" t="s">
        <v>86</v>
      </c>
      <c r="E11" s="59">
        <v>4011.9539754336397</v>
      </c>
    </row>
    <row r="12" spans="2:5" x14ac:dyDescent="0.2">
      <c r="B12" s="131"/>
      <c r="C12" s="131"/>
      <c r="D12" t="s">
        <v>87</v>
      </c>
      <c r="E12" s="59">
        <v>3291.1686747854142</v>
      </c>
    </row>
    <row r="13" spans="2:5" x14ac:dyDescent="0.2">
      <c r="B13" s="131"/>
      <c r="C13" s="131" t="s">
        <v>88</v>
      </c>
      <c r="D13" t="s">
        <v>89</v>
      </c>
      <c r="E13" s="59">
        <v>128.83741954145654</v>
      </c>
    </row>
    <row r="14" spans="2:5" x14ac:dyDescent="0.2">
      <c r="B14" s="131"/>
      <c r="C14" s="131"/>
      <c r="D14" t="s">
        <v>90</v>
      </c>
      <c r="E14" s="59">
        <v>2259.6869941884634</v>
      </c>
    </row>
    <row r="15" spans="2:5" x14ac:dyDescent="0.2">
      <c r="B15" s="131"/>
      <c r="C15" s="131"/>
      <c r="D15" t="s">
        <v>91</v>
      </c>
      <c r="E15" s="59">
        <v>7350.3547940169419</v>
      </c>
    </row>
    <row r="16" spans="2:5" x14ac:dyDescent="0.2">
      <c r="B16" s="131"/>
      <c r="C16" s="131"/>
      <c r="D16" t="s">
        <v>92</v>
      </c>
      <c r="E16" s="59">
        <v>6131.6773793256907</v>
      </c>
    </row>
    <row r="17" spans="2:5" x14ac:dyDescent="0.2">
      <c r="B17" s="131"/>
      <c r="C17" s="131"/>
      <c r="D17" t="s">
        <v>93</v>
      </c>
      <c r="E17" s="59">
        <v>1655.9723231233027</v>
      </c>
    </row>
    <row r="18" spans="2:5" x14ac:dyDescent="0.2">
      <c r="B18" s="131" t="s">
        <v>94</v>
      </c>
      <c r="C18" s="131" t="s">
        <v>76</v>
      </c>
      <c r="D18" t="s">
        <v>77</v>
      </c>
      <c r="E18" s="59">
        <v>1260.888535662803</v>
      </c>
    </row>
    <row r="19" spans="2:5" x14ac:dyDescent="0.2">
      <c r="B19" s="131"/>
      <c r="C19" s="131"/>
      <c r="D19" t="s">
        <v>78</v>
      </c>
      <c r="E19" s="59">
        <v>1230.727871815862</v>
      </c>
    </row>
    <row r="20" spans="2:5" x14ac:dyDescent="0.2">
      <c r="B20" s="131"/>
      <c r="C20" s="131"/>
      <c r="D20" t="s">
        <v>79</v>
      </c>
      <c r="E20" s="59">
        <v>7511.0440386819491</v>
      </c>
    </row>
    <row r="21" spans="2:5" x14ac:dyDescent="0.2">
      <c r="B21" s="131"/>
      <c r="C21" s="131"/>
      <c r="D21" t="s">
        <v>80</v>
      </c>
      <c r="E21" s="59">
        <v>4717.1029583524924</v>
      </c>
    </row>
    <row r="22" spans="2:5" x14ac:dyDescent="0.2">
      <c r="B22" s="131"/>
      <c r="C22" s="131"/>
      <c r="D22" t="s">
        <v>81</v>
      </c>
      <c r="E22" s="59">
        <v>2201.1421261540145</v>
      </c>
    </row>
    <row r="23" spans="2:5" x14ac:dyDescent="0.2">
      <c r="B23" s="131"/>
      <c r="C23" s="131" t="s">
        <v>82</v>
      </c>
      <c r="D23" t="s">
        <v>83</v>
      </c>
      <c r="E23" s="59">
        <v>4231.2071926328754</v>
      </c>
    </row>
    <row r="24" spans="2:5" x14ac:dyDescent="0.2">
      <c r="B24" s="131"/>
      <c r="C24" s="131"/>
      <c r="D24" t="s">
        <v>84</v>
      </c>
      <c r="E24" s="59">
        <v>6637.2192236184137</v>
      </c>
    </row>
    <row r="25" spans="2:5" x14ac:dyDescent="0.2">
      <c r="B25" s="131"/>
      <c r="C25" s="131"/>
      <c r="D25" t="s">
        <v>85</v>
      </c>
      <c r="E25" s="59">
        <v>1880.6688830171713</v>
      </c>
    </row>
    <row r="26" spans="2:5" x14ac:dyDescent="0.2">
      <c r="B26" s="131"/>
      <c r="C26" s="131"/>
      <c r="D26" t="s">
        <v>86</v>
      </c>
      <c r="E26" s="59">
        <v>6474.0836879570461</v>
      </c>
    </row>
    <row r="27" spans="2:5" x14ac:dyDescent="0.2">
      <c r="B27" s="131"/>
      <c r="C27" s="131"/>
      <c r="D27" t="s">
        <v>87</v>
      </c>
      <c r="E27" s="59">
        <v>5983.6726619681895</v>
      </c>
    </row>
    <row r="28" spans="2:5" x14ac:dyDescent="0.2">
      <c r="B28" s="131"/>
      <c r="C28" s="131" t="s">
        <v>88</v>
      </c>
      <c r="D28" t="s">
        <v>89</v>
      </c>
      <c r="E28" s="59">
        <v>5822.5314121262991</v>
      </c>
    </row>
    <row r="29" spans="2:5" x14ac:dyDescent="0.2">
      <c r="B29" s="131"/>
      <c r="C29" s="131"/>
      <c r="D29" t="s">
        <v>90</v>
      </c>
      <c r="E29" s="59">
        <v>7356.38704650202</v>
      </c>
    </row>
    <row r="30" spans="2:5" x14ac:dyDescent="0.2">
      <c r="B30" s="131"/>
      <c r="C30" s="131"/>
      <c r="D30" t="s">
        <v>91</v>
      </c>
      <c r="E30" s="59">
        <v>8423.2495308777725</v>
      </c>
    </row>
    <row r="31" spans="2:5" x14ac:dyDescent="0.2">
      <c r="B31" s="131"/>
      <c r="C31" s="131"/>
      <c r="D31" t="s">
        <v>92</v>
      </c>
      <c r="E31" s="59">
        <v>1281.2330812203231</v>
      </c>
    </row>
    <row r="32" spans="2:5" x14ac:dyDescent="0.2">
      <c r="B32" s="131"/>
      <c r="C32" s="131"/>
      <c r="D32" t="s">
        <v>93</v>
      </c>
      <c r="E32" s="59">
        <v>1199.4227289649828</v>
      </c>
    </row>
  </sheetData>
  <mergeCells count="8">
    <mergeCell ref="B18:B32"/>
    <mergeCell ref="C18:C22"/>
    <mergeCell ref="C23:C27"/>
    <mergeCell ref="C28:C32"/>
    <mergeCell ref="B3:B17"/>
    <mergeCell ref="C3:C7"/>
    <mergeCell ref="C8:C12"/>
    <mergeCell ref="C13:C1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Wyrównanie</vt:lpstr>
      <vt:lpstr>Formuła</vt:lpstr>
      <vt:lpstr>Nie Oblicza</vt:lpstr>
      <vt:lpstr>Tło Arkusza 1</vt:lpstr>
      <vt:lpstr>Tło Arkusza 2</vt:lpstr>
      <vt:lpstr>&amp;</vt:lpstr>
      <vt:lpstr>Łączenie Wykresów</vt:lpstr>
      <vt:lpstr>Formatowanie Warunkowe</vt:lpstr>
      <vt:lpstr>Uzupełnij</vt:lpstr>
      <vt:lpstr>Przeciąganie</vt:lpstr>
      <vt:lpstr>Hiperłącze</vt:lpstr>
      <vt:lpstr>Zaokrąglenia Liczb Ujemnych</vt:lpstr>
      <vt:lpstr>Uwaga na zaokrąglenia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2009-12-29T11:15:15Z</dcterms:created>
  <dcterms:modified xsi:type="dcterms:W3CDTF">2014-03-18T17:44:22Z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1&quot;/&gt;&lt;CXlWorkbook id=&quot;1&quot;&gt;&lt;m_cxllink/&gt;&lt;/CXlWorkbook&gt;&lt;/root&gt;">
    <vt:bool>false</vt:bool>
  </property>
</Properties>
</file>