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harts/chart1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excel\Narzedzia analizy warunkowej\"/>
    </mc:Choice>
  </mc:AlternateContent>
  <bookViews>
    <workbookView xWindow="0" yWindow="0" windowWidth="15300" windowHeight="6660" firstSheet="7" activeTab="11"/>
  </bookViews>
  <sheets>
    <sheet name="Szukaj Wyniku 1" sheetId="7" r:id="rId1"/>
    <sheet name="Szukaj Wyniku 2" sheetId="8" r:id="rId2"/>
    <sheet name="Solver 1" sheetId="9" r:id="rId3"/>
    <sheet name="Solver 2" sheetId="10" r:id="rId4"/>
    <sheet name="Tabela Danych 1" sheetId="22" r:id="rId5"/>
    <sheet name="Tabela Danych 2 " sheetId="24" r:id="rId6"/>
    <sheet name="Menadzer scenariuszy cw" sheetId="2" r:id="rId7"/>
    <sheet name="szukaj wyniku cwiczenie" sheetId="3" r:id="rId8"/>
    <sheet name="tabela danych cw" sheetId="4" r:id="rId9"/>
    <sheet name="PMT" sheetId="25" r:id="rId10"/>
    <sheet name="solver cw" sheetId="5" r:id="rId11"/>
    <sheet name="solver palety" sheetId="20" r:id="rId12"/>
  </sheets>
  <externalReferences>
    <externalReference r:id="rId13"/>
  </externalReferences>
  <definedNames>
    <definedName name="Cena">[1]Scenariusze!$C$4</definedName>
    <definedName name="Green" localSheetId="2">#REF!</definedName>
    <definedName name="Green" localSheetId="3">#REF!</definedName>
    <definedName name="Green" localSheetId="1">#REF!</definedName>
    <definedName name="Green" localSheetId="4">#REF!</definedName>
    <definedName name="Green" localSheetId="5">#REF!</definedName>
    <definedName name="Green">#REF!</definedName>
    <definedName name="Hungary" localSheetId="2">#REF!</definedName>
    <definedName name="Hungary" localSheetId="3">#REF!</definedName>
    <definedName name="Hungary" localSheetId="1">#REF!</definedName>
    <definedName name="Hungary" localSheetId="4">#REF!</definedName>
    <definedName name="Hungary" localSheetId="5">#REF!</definedName>
    <definedName name="Hungary">#REF!</definedName>
    <definedName name="Poland" localSheetId="2">#REF!</definedName>
    <definedName name="Poland" localSheetId="3">#REF!</definedName>
    <definedName name="Poland" localSheetId="1">#REF!</definedName>
    <definedName name="Poland" localSheetId="4">#REF!</definedName>
    <definedName name="Poland" localSheetId="5">#REF!</definedName>
    <definedName name="Poland">#REF!</definedName>
    <definedName name="Red" localSheetId="2">#REF!</definedName>
    <definedName name="Red" localSheetId="3">#REF!</definedName>
    <definedName name="Red" localSheetId="1">#REF!</definedName>
    <definedName name="Red" localSheetId="4">#REF!</definedName>
    <definedName name="Red" localSheetId="5">#REF!</definedName>
    <definedName name="Red">#REF!</definedName>
    <definedName name="solver_adj" localSheetId="10" hidden="1">'solver cw'!$B$5:$B$7</definedName>
    <definedName name="solver_adj" localSheetId="0" hidden="1">'Szukaj Wyniku 1'!$C$14</definedName>
    <definedName name="solver_adj" localSheetId="1" hidden="1">'Szukaj Wyniku 2'!$C$14</definedName>
    <definedName name="solver_cvg" localSheetId="2" hidden="1">0.0001</definedName>
    <definedName name="solver_cvg" localSheetId="3" hidden="1">0.0001</definedName>
    <definedName name="solver_cvg" localSheetId="10" hidden="1">0.0001</definedName>
    <definedName name="solver_cvg" localSheetId="11" hidden="1">0.0001</definedName>
    <definedName name="solver_cvg" localSheetId="0" hidden="1">0.0001</definedName>
    <definedName name="solver_cvg" localSheetId="1" hidden="1">0.0001</definedName>
    <definedName name="solver_drv" localSheetId="2" hidden="1">1</definedName>
    <definedName name="solver_drv" localSheetId="3" hidden="1">2</definedName>
    <definedName name="solver_drv" localSheetId="10" hidden="1">1</definedName>
    <definedName name="solver_drv" localSheetId="11" hidden="1">1</definedName>
    <definedName name="solver_drv" localSheetId="0" hidden="1">1</definedName>
    <definedName name="solver_drv" localSheetId="1" hidden="1">1</definedName>
    <definedName name="solver_eng" localSheetId="2" hidden="1">1</definedName>
    <definedName name="solver_eng" localSheetId="3" hidden="1">1</definedName>
    <definedName name="solver_eng" localSheetId="10" hidden="1">1</definedName>
    <definedName name="solver_eng" localSheetId="11" hidden="1">1</definedName>
    <definedName name="solver_est" localSheetId="2" hidden="1">1</definedName>
    <definedName name="solver_est" localSheetId="3" hidden="1">1</definedName>
    <definedName name="solver_est" localSheetId="10" hidden="1">1</definedName>
    <definedName name="solver_est" localSheetId="11" hidden="1">1</definedName>
    <definedName name="solver_est" localSheetId="0" hidden="1">1</definedName>
    <definedName name="solver_est" localSheetId="1" hidden="1">1</definedName>
    <definedName name="solver_itr" localSheetId="2" hidden="1">100</definedName>
    <definedName name="solver_itr" localSheetId="3" hidden="1">2147483647</definedName>
    <definedName name="solver_itr" localSheetId="10" hidden="1">2147483647</definedName>
    <definedName name="solver_itr" localSheetId="11" hidden="1">2147483647</definedName>
    <definedName name="solver_itr" localSheetId="0" hidden="1">100</definedName>
    <definedName name="solver_itr" localSheetId="1" hidden="1">100</definedName>
    <definedName name="solver_lhs1" localSheetId="2" hidden="1">'Solver 1'!$F$6</definedName>
    <definedName name="solver_lhs1" localSheetId="3" hidden="1">'Solver 2'!$F$5</definedName>
    <definedName name="solver_lhs1" localSheetId="10" hidden="1">'solver cw'!$B$5</definedName>
    <definedName name="solver_lhs1" localSheetId="11" hidden="1">'solver palety'!$D$3:$D$9</definedName>
    <definedName name="solver_lhs2" localSheetId="2" hidden="1">'Solver 1'!$F$6</definedName>
    <definedName name="solver_lhs2" localSheetId="3" hidden="1">'Solver 2'!$F$5</definedName>
    <definedName name="solver_lhs2" localSheetId="10" hidden="1">'solver cw'!$B$6</definedName>
    <definedName name="solver_lhs2" localSheetId="11" hidden="1">'solver palety'!$D$3:$D$9</definedName>
    <definedName name="solver_lhs3" localSheetId="2" hidden="1">'Solver 1'!$F$6</definedName>
    <definedName name="solver_lhs3" localSheetId="3" hidden="1">'Solver 2'!$F$5</definedName>
    <definedName name="solver_lhs3" localSheetId="10" hidden="1">'solver cw'!$B$7</definedName>
    <definedName name="solver_lhs3" localSheetId="11" hidden="1">'solver palety'!$E$9</definedName>
    <definedName name="solver_lhs4" localSheetId="2" hidden="1">'Solver 1'!$F$6</definedName>
    <definedName name="solver_lhs4" localSheetId="11" hidden="1">'solver palety'!$E$4</definedName>
    <definedName name="solver_lin" localSheetId="2" hidden="1">2</definedName>
    <definedName name="solver_lin" localSheetId="0" hidden="1">2</definedName>
    <definedName name="solver_lin" localSheetId="1" hidden="1">2</definedName>
    <definedName name="solver_mip" localSheetId="2" hidden="1">2147483647</definedName>
    <definedName name="solver_mip" localSheetId="3" hidden="1">2147483647</definedName>
    <definedName name="solver_mip" localSheetId="10" hidden="1">2147483647</definedName>
    <definedName name="solver_mip" localSheetId="11" hidden="1">2147483647</definedName>
    <definedName name="solver_mni" localSheetId="2" hidden="1">30</definedName>
    <definedName name="solver_mni" localSheetId="3" hidden="1">30</definedName>
    <definedName name="solver_mni" localSheetId="10" hidden="1">30</definedName>
    <definedName name="solver_mni" localSheetId="11" hidden="1">30</definedName>
    <definedName name="solver_mrt" localSheetId="2" hidden="1">0.075</definedName>
    <definedName name="solver_mrt" localSheetId="3" hidden="1">0.075</definedName>
    <definedName name="solver_mrt" localSheetId="10" hidden="1">0.075</definedName>
    <definedName name="solver_mrt" localSheetId="11" hidden="1">0.075</definedName>
    <definedName name="solver_msl" localSheetId="2" hidden="1">2</definedName>
    <definedName name="solver_msl" localSheetId="3" hidden="1">2</definedName>
    <definedName name="solver_msl" localSheetId="10" hidden="1">2</definedName>
    <definedName name="solver_msl" localSheetId="11" hidden="1">2</definedName>
    <definedName name="solver_neg" localSheetId="2" hidden="1">2</definedName>
    <definedName name="solver_neg" localSheetId="3" hidden="1">1</definedName>
    <definedName name="solver_neg" localSheetId="10" hidden="1">1</definedName>
    <definedName name="solver_neg" localSheetId="11" hidden="1">1</definedName>
    <definedName name="solver_neg" localSheetId="0" hidden="1">2</definedName>
    <definedName name="solver_neg" localSheetId="1" hidden="1">2</definedName>
    <definedName name="solver_nod" localSheetId="2" hidden="1">2147483647</definedName>
    <definedName name="solver_nod" localSheetId="3" hidden="1">2147483647</definedName>
    <definedName name="solver_nod" localSheetId="10" hidden="1">2147483647</definedName>
    <definedName name="solver_nod" localSheetId="11" hidden="1">2147483647</definedName>
    <definedName name="solver_num" localSheetId="2" hidden="1">0</definedName>
    <definedName name="solver_num" localSheetId="3" hidden="1">0</definedName>
    <definedName name="solver_num" localSheetId="10" hidden="1">3</definedName>
    <definedName name="solver_num" localSheetId="11" hidden="1">0</definedName>
    <definedName name="solver_num" localSheetId="0" hidden="1">0</definedName>
    <definedName name="solver_num" localSheetId="1" hidden="1">0</definedName>
    <definedName name="solver_nwt" localSheetId="2" hidden="1">1</definedName>
    <definedName name="solver_nwt" localSheetId="3" hidden="1">1</definedName>
    <definedName name="solver_nwt" localSheetId="10" hidden="1">1</definedName>
    <definedName name="solver_nwt" localSheetId="11" hidden="1">1</definedName>
    <definedName name="solver_nwt" localSheetId="0" hidden="1">1</definedName>
    <definedName name="solver_nwt" localSheetId="1" hidden="1">1</definedName>
    <definedName name="solver_opt" localSheetId="2" hidden="1">'Solver 1'!$Q$8</definedName>
    <definedName name="solver_opt" localSheetId="3" hidden="1">'Solver 2'!$P$6</definedName>
    <definedName name="solver_opt" localSheetId="10" hidden="1">'solver cw'!$B$9</definedName>
    <definedName name="solver_opt" localSheetId="0" hidden="1">'Szukaj Wyniku 1'!$C$19</definedName>
    <definedName name="solver_opt" localSheetId="1" hidden="1">'Szukaj Wyniku 2'!$C$19</definedName>
    <definedName name="solver_pre" localSheetId="2" hidden="1">0.000001</definedName>
    <definedName name="solver_pre" localSheetId="3" hidden="1">0.000001</definedName>
    <definedName name="solver_pre" localSheetId="10" hidden="1">0.000001</definedName>
    <definedName name="solver_pre" localSheetId="11" hidden="1">0.000001</definedName>
    <definedName name="solver_pre" localSheetId="0" hidden="1">0.000001</definedName>
    <definedName name="solver_pre" localSheetId="1" hidden="1">0.000001</definedName>
    <definedName name="solver_rbv" localSheetId="2" hidden="1">1</definedName>
    <definedName name="solver_rbv" localSheetId="3" hidden="1">2</definedName>
    <definedName name="solver_rbv" localSheetId="10" hidden="1">1</definedName>
    <definedName name="solver_rbv" localSheetId="11" hidden="1">1</definedName>
    <definedName name="solver_rel1" localSheetId="2" hidden="1">1</definedName>
    <definedName name="solver_rel1" localSheetId="3" hidden="1">2</definedName>
    <definedName name="solver_rel1" localSheetId="10" hidden="1">3</definedName>
    <definedName name="solver_rel1" localSheetId="11" hidden="1">4</definedName>
    <definedName name="solver_rel2" localSheetId="2" hidden="1">1</definedName>
    <definedName name="solver_rel2" localSheetId="3" hidden="1">2</definedName>
    <definedName name="solver_rel2" localSheetId="10" hidden="1">4</definedName>
    <definedName name="solver_rel2" localSheetId="11" hidden="1">4</definedName>
    <definedName name="solver_rel3" localSheetId="2" hidden="1">1</definedName>
    <definedName name="solver_rel3" localSheetId="3" hidden="1">2</definedName>
    <definedName name="solver_rel3" localSheetId="10" hidden="1">3</definedName>
    <definedName name="solver_rel3" localSheetId="11" hidden="1">2</definedName>
    <definedName name="solver_rel4" localSheetId="2" hidden="1">1</definedName>
    <definedName name="solver_rel4" localSheetId="11" hidden="1">3</definedName>
    <definedName name="solver_rhs1" localSheetId="2" hidden="1">100</definedName>
    <definedName name="solver_rhs1" localSheetId="3" hidden="1">3</definedName>
    <definedName name="solver_rhs1" localSheetId="10" hidden="1">0.035</definedName>
    <definedName name="solver_rhs1" localSheetId="11" hidden="1">całkowita</definedName>
    <definedName name="solver_rhs2" localSheetId="2" hidden="1">100</definedName>
    <definedName name="solver_rhs2" localSheetId="3" hidden="1">3</definedName>
    <definedName name="solver_rhs2" localSheetId="10" hidden="1">całkowita</definedName>
    <definedName name="solver_rhs2" localSheetId="11" hidden="1">całkowita</definedName>
    <definedName name="solver_rhs3" localSheetId="2" hidden="1">100</definedName>
    <definedName name="solver_rhs3" localSheetId="3" hidden="1">3</definedName>
    <definedName name="solver_rhs3" localSheetId="10" hidden="1">8000</definedName>
    <definedName name="solver_rhs3" localSheetId="11" hidden="1">'solver palety'!$D$15</definedName>
    <definedName name="solver_rhs4" localSheetId="2" hidden="1">100</definedName>
    <definedName name="solver_rhs4" localSheetId="11" hidden="1">'solver palety'!$E$3</definedName>
    <definedName name="solver_rlx" localSheetId="2" hidden="1">1</definedName>
    <definedName name="solver_rlx" localSheetId="3" hidden="1">2</definedName>
    <definedName name="solver_rlx" localSheetId="10" hidden="1">2</definedName>
    <definedName name="solver_rlx" localSheetId="11" hidden="1">2</definedName>
    <definedName name="solver_rsd" localSheetId="2" hidden="1">0</definedName>
    <definedName name="solver_rsd" localSheetId="3" hidden="1">0</definedName>
    <definedName name="solver_rsd" localSheetId="10" hidden="1">0</definedName>
    <definedName name="solver_rsd" localSheetId="11" hidden="1">0</definedName>
    <definedName name="solver_scl" localSheetId="2" hidden="1">2</definedName>
    <definedName name="solver_scl" localSheetId="3" hidden="1">2</definedName>
    <definedName name="solver_scl" localSheetId="10" hidden="1">1</definedName>
    <definedName name="solver_scl" localSheetId="11" hidden="1">1</definedName>
    <definedName name="solver_scl" localSheetId="0" hidden="1">2</definedName>
    <definedName name="solver_scl" localSheetId="1" hidden="1">2</definedName>
    <definedName name="solver_sho" localSheetId="2" hidden="1">2</definedName>
    <definedName name="solver_sho" localSheetId="3" hidden="1">2</definedName>
    <definedName name="solver_sho" localSheetId="10" hidden="1">2</definedName>
    <definedName name="solver_sho" localSheetId="11" hidden="1">2</definedName>
    <definedName name="solver_sho" localSheetId="0" hidden="1">2</definedName>
    <definedName name="solver_sho" localSheetId="1" hidden="1">2</definedName>
    <definedName name="solver_ssz" localSheetId="2" hidden="1">100</definedName>
    <definedName name="solver_ssz" localSheetId="3" hidden="1">100</definedName>
    <definedName name="solver_ssz" localSheetId="10" hidden="1">100</definedName>
    <definedName name="solver_ssz" localSheetId="11" hidden="1">100</definedName>
    <definedName name="solver_tim" localSheetId="2" hidden="1">100</definedName>
    <definedName name="solver_tim" localSheetId="3" hidden="1">2147483647</definedName>
    <definedName name="solver_tim" localSheetId="10" hidden="1">2147483647</definedName>
    <definedName name="solver_tim" localSheetId="11" hidden="1">2147483647</definedName>
    <definedName name="solver_tim" localSheetId="0" hidden="1">100</definedName>
    <definedName name="solver_tim" localSheetId="1" hidden="1">100</definedName>
    <definedName name="solver_tol" localSheetId="2" hidden="1">0.05</definedName>
    <definedName name="solver_tol" localSheetId="3" hidden="1">0.01</definedName>
    <definedName name="solver_tol" localSheetId="10" hidden="1">0.01</definedName>
    <definedName name="solver_tol" localSheetId="11" hidden="1">0.01</definedName>
    <definedName name="solver_tol" localSheetId="0" hidden="1">0.05</definedName>
    <definedName name="solver_tol" localSheetId="1" hidden="1">0.05</definedName>
    <definedName name="solver_typ" localSheetId="2" hidden="1">3</definedName>
    <definedName name="solver_typ" localSheetId="3" hidden="1">3</definedName>
    <definedName name="solver_typ" localSheetId="10" hidden="1">3</definedName>
    <definedName name="solver_typ" localSheetId="11" hidden="1">3</definedName>
    <definedName name="solver_typ" localSheetId="0" hidden="1">1</definedName>
    <definedName name="solver_typ" localSheetId="1" hidden="1">1</definedName>
    <definedName name="solver_val" localSheetId="2" hidden="1">0</definedName>
    <definedName name="solver_val" localSheetId="3" hidden="1">0</definedName>
    <definedName name="solver_val" localSheetId="10" hidden="1">600</definedName>
    <definedName name="solver_val" localSheetId="11" hidden="1">0</definedName>
    <definedName name="solver_val" localSheetId="0" hidden="1">0</definedName>
    <definedName name="solver_val" localSheetId="1" hidden="1">0</definedName>
    <definedName name="solver_ver" localSheetId="2" hidden="1">3</definedName>
    <definedName name="solver_ver" localSheetId="3" hidden="1">3</definedName>
    <definedName name="solver_ver" localSheetId="10" hidden="1">3</definedName>
    <definedName name="solver_ver" localSheetId="11" hidden="1">3</definedName>
    <definedName name="sumaPrzychodyMiesięczne">SUM(Dochód[Kwota])</definedName>
    <definedName name="sumaWydatkiMiesięczne">SUM(Wydatki[Kwota])</definedName>
    <definedName name="Udział">[1]Scenariusze!$C$10</definedName>
    <definedName name="Yellow" localSheetId="2">#REF!</definedName>
    <definedName name="Yellow" localSheetId="3">#REF!</definedName>
    <definedName name="Yellow" localSheetId="1">#REF!</definedName>
    <definedName name="Yellow" localSheetId="4">#REF!</definedName>
    <definedName name="Yellow" localSheetId="5">#REF!</definedName>
    <definedName name="Yellow">#REF!</definedName>
    <definedName name="Zysk">[1]Scenariusze!$C$9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" i="10" l="1"/>
  <c r="E3" i="20" l="1"/>
  <c r="E4" i="20"/>
  <c r="E5" i="20"/>
  <c r="E6" i="20"/>
  <c r="E7" i="20"/>
  <c r="E8" i="20"/>
  <c r="E9" i="20"/>
  <c r="F4" i="10" l="1"/>
  <c r="F5" i="10"/>
  <c r="F6" i="9"/>
  <c r="C7" i="9"/>
  <c r="D7" i="9"/>
  <c r="E7" i="9"/>
  <c r="F7" i="9" l="1"/>
  <c r="C5" i="8"/>
  <c r="C5" i="7"/>
  <c r="C6" i="7" l="1"/>
  <c r="C7" i="7" s="1"/>
  <c r="C6" i="8"/>
  <c r="C7" i="8" s="1"/>
  <c r="E5" i="4" l="1"/>
  <c r="H11" i="3" l="1"/>
  <c r="C8" i="3"/>
  <c r="F4" i="2" l="1"/>
  <c r="H9" i="2"/>
</calcChain>
</file>

<file path=xl/sharedStrings.xml><?xml version="1.0" encoding="utf-8"?>
<sst xmlns="http://schemas.openxmlformats.org/spreadsheetml/2006/main" count="135" uniqueCount="114">
  <si>
    <t>Różne</t>
  </si>
  <si>
    <t>Rozrywka</t>
  </si>
  <si>
    <t>Wydatki osobiste</t>
  </si>
  <si>
    <t>Ubezpieczenie samochodu</t>
  </si>
  <si>
    <t>Karty kredytowe</t>
  </si>
  <si>
    <t>Pożyczki dla studentów</t>
  </si>
  <si>
    <t>Wydatki na samochody</t>
  </si>
  <si>
    <t>Opłaty za samochody</t>
  </si>
  <si>
    <t>Artykuły spożywcze</t>
  </si>
  <si>
    <t>Telefon komórkowy</t>
  </si>
  <si>
    <t>Benzyna</t>
  </si>
  <si>
    <t>Energia elektryczna</t>
  </si>
  <si>
    <t>Czynsz/kredyt hipoteczny</t>
  </si>
  <si>
    <t>Kwota</t>
  </si>
  <si>
    <t>Pozycja</t>
  </si>
  <si>
    <t>WYDATKI MIESIĘCZNE</t>
  </si>
  <si>
    <t>Saldo</t>
  </si>
  <si>
    <t>Suma wydatków miesięcznych</t>
  </si>
  <si>
    <t>Suma przychodów miesięcznych</t>
  </si>
  <si>
    <t>PODSUMOWANIE</t>
  </si>
  <si>
    <t>Inne</t>
  </si>
  <si>
    <t>w = 13450</t>
  </si>
  <si>
    <t>Przychód 2</t>
  </si>
  <si>
    <t>p = 15600</t>
  </si>
  <si>
    <t>Przychód 1</t>
  </si>
  <si>
    <t>WysokiPrzychódWysokieWydatki</t>
  </si>
  <si>
    <t>w = 5500</t>
  </si>
  <si>
    <t>PROCENT WYDANEGO PRZYCHODU</t>
  </si>
  <si>
    <t>PRZYCHÓD MIESIĘCZNY</t>
  </si>
  <si>
    <t>p = 7600</t>
  </si>
  <si>
    <t>NiskiPrzychódNiskieWydatki</t>
  </si>
  <si>
    <t>PROSTY BUDŻET MIESIĘCZNY</t>
  </si>
  <si>
    <t>Szukanie wyniku -analiza warunkowa</t>
  </si>
  <si>
    <t>produkt</t>
  </si>
  <si>
    <t>cena</t>
  </si>
  <si>
    <t>Cena początkowa</t>
  </si>
  <si>
    <t>Produkt 1</t>
  </si>
  <si>
    <t>Rabat</t>
  </si>
  <si>
    <t>Produkt 2</t>
  </si>
  <si>
    <t>Cena po rabacie</t>
  </si>
  <si>
    <t>Produkt 3</t>
  </si>
  <si>
    <t>Produkt 4</t>
  </si>
  <si>
    <t>Produkt 5</t>
  </si>
  <si>
    <t>średnia</t>
  </si>
  <si>
    <t>Dane&gt;Analiza warunkowa&gt;Szukaj wyniku</t>
  </si>
  <si>
    <t>1.Za pomocą funkcji szukaj wyniku ustal wartość rabatu tak aby cena po rabacie wyniosła 150</t>
  </si>
  <si>
    <t>2.Za pomocą funkcji szukaj wyniku zmien wartość produktu 5, tak aby średnia cena wszystkich produktów wyniosła 100</t>
  </si>
  <si>
    <t>3.Wykonaj ponownie poniższe polecenia  zmieniając dane</t>
  </si>
  <si>
    <t>Tabela danych -analiza warunkowa</t>
  </si>
  <si>
    <t>stopa</t>
  </si>
  <si>
    <t>liczba rat</t>
  </si>
  <si>
    <t>wartość</t>
  </si>
  <si>
    <t>Oblicz wysokość pojedynczej raty korzystajac funkcji PMT</t>
  </si>
  <si>
    <t>ilość rat - l. całkowita</t>
  </si>
  <si>
    <t>min 8000</t>
  </si>
  <si>
    <t>rata  max 600zł</t>
  </si>
  <si>
    <t>stopa min. 3,5%</t>
  </si>
  <si>
    <t>rata</t>
  </si>
  <si>
    <t>kwota</t>
  </si>
  <si>
    <t>ilość rat</t>
  </si>
  <si>
    <t>Solver - podstawy</t>
  </si>
  <si>
    <t>Za pomocą dodatku solver dopasuj wartośc pojedynczej raty do podanych ograniczen</t>
  </si>
  <si>
    <t>koszty z podatkiem</t>
  </si>
  <si>
    <t>marża</t>
  </si>
  <si>
    <t>suma kosztów</t>
  </si>
  <si>
    <t>koszt 3 ZMIENNY</t>
  </si>
  <si>
    <t>koszt 2 STAŁY</t>
  </si>
  <si>
    <t>koszt 1 STAŁY</t>
  </si>
  <si>
    <t>zysk</t>
  </si>
  <si>
    <t>inwestycje</t>
  </si>
  <si>
    <t>TOTAL</t>
  </si>
  <si>
    <t>Projekt 3</t>
  </si>
  <si>
    <t>Projekt 2</t>
  </si>
  <si>
    <t>Projekt 1</t>
  </si>
  <si>
    <t>z</t>
  </si>
  <si>
    <t>5x-y-z=3</t>
  </si>
  <si>
    <t>y</t>
  </si>
  <si>
    <r>
      <t>2x</t>
    </r>
    <r>
      <rPr>
        <vertAlign val="superscript"/>
        <sz val="10"/>
        <rFont val="Arial"/>
        <family val="2"/>
        <charset val="238"/>
      </rPr>
      <t>2</t>
    </r>
    <r>
      <rPr>
        <sz val="10"/>
        <rFont val="Arial"/>
        <family val="2"/>
        <charset val="238"/>
      </rPr>
      <t>+3y+4z=33</t>
    </r>
  </si>
  <si>
    <t>x</t>
  </si>
  <si>
    <t>x+y+z=9</t>
  </si>
  <si>
    <t>równania</t>
  </si>
  <si>
    <t>zmienne</t>
  </si>
  <si>
    <t>Odchylenie:</t>
  </si>
  <si>
    <t>Liczba palet razem:</t>
  </si>
  <si>
    <t>c1</t>
  </si>
  <si>
    <t>b3</t>
  </si>
  <si>
    <t>b2</t>
  </si>
  <si>
    <t>b1</t>
  </si>
  <si>
    <t>a3</t>
  </si>
  <si>
    <t>a2</t>
  </si>
  <si>
    <t>a1</t>
  </si>
  <si>
    <t>Razem ilość</t>
  </si>
  <si>
    <t>Liczba palet</t>
  </si>
  <si>
    <t>Ile sztuk na 1 palecie</t>
  </si>
  <si>
    <t>Produkt</t>
  </si>
  <si>
    <t xml:space="preserve"> </t>
  </si>
  <si>
    <t>ilość lat</t>
  </si>
  <si>
    <t>kwota początkowa</t>
  </si>
  <si>
    <t>oprocentowanie</t>
  </si>
  <si>
    <t>Materiały do plików szukaj wyniku 1 i szukaj wyniku 2 umieszczone są w pliku word "szukaj wyniku"</t>
  </si>
  <si>
    <t>Robimy to samo tylko ustawiamy koszty z podatkiem=462</t>
  </si>
  <si>
    <t>wysokosc raty</t>
  </si>
  <si>
    <t>Oblicz wysokośc raty dla podanych wariantów z wykorzystaniem funkcji PMT oraz tabeli danych</t>
  </si>
  <si>
    <t>kolumnowa komórka wejsciowa B6</t>
  </si>
  <si>
    <r>
      <t xml:space="preserve">Ograniczenia: </t>
    </r>
    <r>
      <rPr>
        <sz val="11"/>
        <color rgb="FF000000"/>
        <rFont val="Calibri"/>
        <family val="2"/>
        <charset val="238"/>
        <scheme val="minor"/>
      </rPr>
      <t>wartości w kolumnie D są całkowite</t>
    </r>
  </si>
  <si>
    <t>Suma</t>
  </si>
  <si>
    <t>cena samochodu</t>
  </si>
  <si>
    <t>roczne oprocentowanie</t>
  </si>
  <si>
    <t>lata spłacania</t>
  </si>
  <si>
    <t>wysokośc miesiecznej raty</t>
  </si>
  <si>
    <t>cena mieszkania</t>
  </si>
  <si>
    <t>Ile oddamy pieniedzy bankowi</t>
  </si>
  <si>
    <t>ille oddamy łacznie</t>
  </si>
  <si>
    <t>liczba miesiecy spłacania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</si>
</sst>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#,##0\ &quot;zł&quot;;[Red]\-#,##0\ &quot;zł&quot;"/>
    <numFmt numFmtId="8" formatCode="#,##0.00\ &quot;zł&quot;;[Red]\-#,##0.00\ &quot;zł&quot;"/>
    <numFmt numFmtId="164" formatCode="#,##0.00\ &quot;zł&quot;"/>
    <numFmt numFmtId="165" formatCode="&quot;$&quot;#,##0"/>
    <numFmt numFmtId="166" formatCode="#,##0\ &quot;zł&quot;"/>
    <numFmt numFmtId="167" formatCode="0.0%"/>
  </numFmts>
  <fonts count="2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9"/>
      <color theme="3"/>
      <name val="Calibri"/>
      <family val="1"/>
      <scheme val="minor"/>
    </font>
    <font>
      <sz val="16"/>
      <color theme="3"/>
      <name val="Calibri"/>
      <family val="2"/>
      <scheme val="minor"/>
    </font>
    <font>
      <sz val="15.75"/>
      <color theme="3"/>
      <name val="Calibri"/>
      <family val="2"/>
      <scheme val="minor"/>
    </font>
    <font>
      <i/>
      <sz val="10"/>
      <color theme="4" tint="-0.24994659260841701"/>
      <name val="Calibri Light"/>
      <family val="1"/>
      <scheme val="major"/>
    </font>
    <font>
      <sz val="14"/>
      <color theme="3"/>
      <name val="Calibri"/>
      <family val="2"/>
      <scheme val="minor"/>
    </font>
    <font>
      <sz val="11"/>
      <color theme="1"/>
      <name val="Calibri"/>
      <family val="2"/>
      <scheme val="minor"/>
    </font>
    <font>
      <sz val="22"/>
      <color theme="4" tint="-0.249977111117893"/>
      <name val="Calibri"/>
      <family val="2"/>
      <scheme val="minor"/>
    </font>
    <font>
      <sz val="25"/>
      <color theme="3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vertAlign val="superscript"/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sz val="10"/>
      <color indexed="9"/>
      <name val="Arial"/>
      <family val="2"/>
      <charset val="238"/>
    </font>
    <font>
      <b/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 style="medium">
        <color theme="2" tint="-9.9948118533890809E-2"/>
      </top>
      <bottom style="medium">
        <color theme="2" tint="-9.9948118533890809E-2"/>
      </bottom>
      <diagonal/>
    </border>
    <border>
      <left/>
      <right/>
      <top style="medium">
        <color theme="2" tint="-9.9948118533890809E-2"/>
      </top>
      <bottom/>
      <diagonal/>
    </border>
    <border>
      <left/>
      <right style="thick">
        <color theme="0"/>
      </right>
      <top/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3" fillId="2" borderId="0" applyNumberFormat="0" applyBorder="0" applyAlignment="0" applyProtection="0"/>
    <xf numFmtId="0" fontId="4" fillId="0" borderId="0">
      <alignment vertical="center"/>
    </xf>
    <xf numFmtId="0" fontId="5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0" applyNumberFormat="0" applyFill="0" applyBorder="0" applyProtection="0">
      <alignment vertical="top"/>
    </xf>
    <xf numFmtId="9" fontId="9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0"/>
    <xf numFmtId="0" fontId="15" fillId="0" borderId="0"/>
    <xf numFmtId="0" fontId="15" fillId="0" borderId="0"/>
  </cellStyleXfs>
  <cellXfs count="74">
    <xf numFmtId="0" fontId="0" fillId="0" borderId="0" xfId="0"/>
    <xf numFmtId="0" fontId="4" fillId="0" borderId="0" xfId="2">
      <alignment vertical="center"/>
    </xf>
    <xf numFmtId="164" fontId="4" fillId="0" borderId="0" xfId="2" applyNumberFormat="1">
      <alignment vertical="center"/>
    </xf>
    <xf numFmtId="165" fontId="5" fillId="0" borderId="0" xfId="3" applyNumberFormat="1" applyBorder="1" applyAlignment="1">
      <alignment vertical="top"/>
    </xf>
    <xf numFmtId="165" fontId="5" fillId="0" borderId="0" xfId="3" applyNumberFormat="1" applyAlignment="1">
      <alignment vertical="top"/>
    </xf>
    <xf numFmtId="165" fontId="6" fillId="0" borderId="0" xfId="3" applyNumberFormat="1" applyFont="1" applyAlignment="1">
      <alignment vertical="top"/>
    </xf>
    <xf numFmtId="0" fontId="7" fillId="0" borderId="1" xfId="4" applyAlignment="1">
      <alignment horizontal="right" vertical="center" indent="2"/>
    </xf>
    <xf numFmtId="0" fontId="7" fillId="0" borderId="1" xfId="4" applyAlignment="1">
      <alignment vertical="center"/>
    </xf>
    <xf numFmtId="166" fontId="5" fillId="0" borderId="2" xfId="3" applyNumberFormat="1" applyBorder="1" applyAlignment="1">
      <alignment horizontal="left" vertical="top"/>
    </xf>
    <xf numFmtId="0" fontId="4" fillId="0" borderId="0" xfId="2" applyAlignment="1"/>
    <xf numFmtId="0" fontId="8" fillId="0" borderId="0" xfId="5">
      <alignment vertical="top"/>
    </xf>
    <xf numFmtId="0" fontId="7" fillId="0" borderId="1" xfId="4" applyAlignment="1">
      <alignment horizontal="left" vertical="center"/>
    </xf>
    <xf numFmtId="0" fontId="4" fillId="0" borderId="0" xfId="2" applyBorder="1">
      <alignment vertical="center"/>
    </xf>
    <xf numFmtId="0" fontId="8" fillId="0" borderId="0" xfId="5" applyBorder="1">
      <alignment vertical="top"/>
    </xf>
    <xf numFmtId="0" fontId="11" fillId="0" borderId="0" xfId="7" applyAlignment="1">
      <alignment horizontal="left" indent="1"/>
    </xf>
    <xf numFmtId="0" fontId="9" fillId="0" borderId="0" xfId="8"/>
    <xf numFmtId="0" fontId="2" fillId="3" borderId="0" xfId="8" applyFont="1" applyFill="1"/>
    <xf numFmtId="0" fontId="2" fillId="0" borderId="0" xfId="8" applyFont="1"/>
    <xf numFmtId="164" fontId="9" fillId="0" borderId="0" xfId="8" applyNumberFormat="1"/>
    <xf numFmtId="164" fontId="13" fillId="0" borderId="0" xfId="8" applyNumberFormat="1" applyFont="1"/>
    <xf numFmtId="10" fontId="9" fillId="0" borderId="0" xfId="8" applyNumberFormat="1"/>
    <xf numFmtId="164" fontId="2" fillId="0" borderId="0" xfId="8" applyNumberFormat="1" applyFont="1"/>
    <xf numFmtId="0" fontId="9" fillId="0" borderId="0" xfId="8" applyNumberFormat="1"/>
    <xf numFmtId="167" fontId="9" fillId="0" borderId="0" xfId="8" applyNumberFormat="1"/>
    <xf numFmtId="167" fontId="2" fillId="0" borderId="0" xfId="8" applyNumberFormat="1" applyFont="1"/>
    <xf numFmtId="166" fontId="9" fillId="0" borderId="0" xfId="8" applyNumberFormat="1"/>
    <xf numFmtId="8" fontId="9" fillId="0" borderId="0" xfId="8" applyNumberFormat="1"/>
    <xf numFmtId="0" fontId="9" fillId="4" borderId="0" xfId="8" applyFill="1"/>
    <xf numFmtId="0" fontId="15" fillId="0" borderId="0" xfId="9"/>
    <xf numFmtId="0" fontId="15" fillId="0" borderId="0" xfId="9" applyAlignment="1">
      <alignment horizontal="left"/>
    </xf>
    <xf numFmtId="2" fontId="15" fillId="0" borderId="5" xfId="9" applyNumberFormat="1" applyBorder="1"/>
    <xf numFmtId="2" fontId="15" fillId="0" borderId="0" xfId="9" applyNumberFormat="1"/>
    <xf numFmtId="0" fontId="15" fillId="0" borderId="0" xfId="9" applyFont="1" applyAlignment="1">
      <alignment horizontal="left"/>
    </xf>
    <xf numFmtId="0" fontId="15" fillId="0" borderId="0" xfId="10"/>
    <xf numFmtId="3" fontId="15" fillId="0" borderId="0" xfId="10" applyNumberFormat="1" applyAlignment="1">
      <alignment horizontal="center"/>
    </xf>
    <xf numFmtId="3" fontId="16" fillId="0" borderId="6" xfId="10" applyNumberFormat="1" applyFont="1" applyBorder="1" applyAlignment="1">
      <alignment horizontal="center"/>
    </xf>
    <xf numFmtId="3" fontId="15" fillId="0" borderId="6" xfId="10" applyNumberFormat="1" applyBorder="1" applyAlignment="1">
      <alignment horizontal="center"/>
    </xf>
    <xf numFmtId="0" fontId="15" fillId="5" borderId="6" xfId="10" applyFill="1" applyBorder="1"/>
    <xf numFmtId="3" fontId="15" fillId="5" borderId="6" xfId="10" applyNumberFormat="1" applyFill="1" applyBorder="1" applyAlignment="1">
      <alignment horizontal="center"/>
    </xf>
    <xf numFmtId="0" fontId="15" fillId="0" borderId="0" xfId="10" applyAlignment="1">
      <alignment horizontal="center"/>
    </xf>
    <xf numFmtId="0" fontId="15" fillId="6" borderId="0" xfId="10" applyFill="1" applyAlignment="1">
      <alignment horizontal="center"/>
    </xf>
    <xf numFmtId="0" fontId="15" fillId="6" borderId="7" xfId="10" applyFont="1" applyFill="1" applyBorder="1" applyAlignment="1">
      <alignment horizontal="center"/>
    </xf>
    <xf numFmtId="0" fontId="15" fillId="0" borderId="0" xfId="10" applyFont="1"/>
    <xf numFmtId="0" fontId="15" fillId="6" borderId="8" xfId="10" applyFont="1" applyFill="1" applyBorder="1"/>
    <xf numFmtId="0" fontId="15" fillId="6" borderId="8" xfId="10" applyFont="1" applyFill="1" applyBorder="1" applyAlignment="1">
      <alignment horizontal="center"/>
    </xf>
    <xf numFmtId="0" fontId="15" fillId="6" borderId="9" xfId="10" applyFill="1" applyBorder="1" applyAlignment="1">
      <alignment horizontal="center"/>
    </xf>
    <xf numFmtId="0" fontId="1" fillId="0" borderId="0" xfId="0" applyFont="1"/>
    <xf numFmtId="0" fontId="18" fillId="7" borderId="0" xfId="1" applyFont="1" applyFill="1"/>
    <xf numFmtId="0" fontId="3" fillId="2" borderId="0" xfId="1" applyFont="1"/>
    <xf numFmtId="4" fontId="15" fillId="0" borderId="0" xfId="10" applyNumberFormat="1"/>
    <xf numFmtId="0" fontId="15" fillId="0" borderId="0" xfId="10" applyBorder="1"/>
    <xf numFmtId="0" fontId="15" fillId="0" borderId="6" xfId="10" applyBorder="1"/>
    <xf numFmtId="166" fontId="15" fillId="0" borderId="6" xfId="10" applyNumberFormat="1" applyBorder="1"/>
    <xf numFmtId="6" fontId="15" fillId="5" borderId="6" xfId="10" applyNumberFormat="1" applyFill="1" applyBorder="1"/>
    <xf numFmtId="0" fontId="15" fillId="5" borderId="6" xfId="10" applyFill="1" applyBorder="1" applyAlignment="1">
      <alignment horizontal="center"/>
    </xf>
    <xf numFmtId="0" fontId="19" fillId="0" borderId="0" xfId="10" applyFont="1"/>
    <xf numFmtId="9" fontId="15" fillId="0" borderId="0" xfId="10" applyNumberFormat="1" applyFont="1"/>
    <xf numFmtId="0" fontId="20" fillId="0" borderId="0" xfId="0" applyFont="1"/>
    <xf numFmtId="0" fontId="0" fillId="0" borderId="0" xfId="0" applyFont="1"/>
    <xf numFmtId="9" fontId="0" fillId="0" borderId="0" xfId="0" applyNumberFormat="1"/>
    <xf numFmtId="8" fontId="0" fillId="0" borderId="0" xfId="0" applyNumberFormat="1"/>
    <xf numFmtId="0" fontId="15" fillId="0" borderId="15" xfId="10" applyBorder="1" applyAlignment="1">
      <alignment horizontal="center"/>
    </xf>
    <xf numFmtId="0" fontId="15" fillId="0" borderId="14" xfId="10" applyBorder="1" applyAlignment="1">
      <alignment horizontal="center"/>
    </xf>
    <xf numFmtId="0" fontId="15" fillId="0" borderId="13" xfId="10" applyBorder="1" applyAlignment="1">
      <alignment horizontal="center"/>
    </xf>
    <xf numFmtId="0" fontId="15" fillId="0" borderId="12" xfId="10" applyBorder="1" applyAlignment="1">
      <alignment horizontal="center" vertical="center"/>
    </xf>
    <xf numFmtId="0" fontId="15" fillId="0" borderId="11" xfId="10" applyBorder="1" applyAlignment="1">
      <alignment horizontal="center" vertical="center"/>
    </xf>
    <xf numFmtId="0" fontId="15" fillId="0" borderId="10" xfId="10" applyBorder="1" applyAlignment="1">
      <alignment horizontal="center" vertical="center"/>
    </xf>
    <xf numFmtId="0" fontId="4" fillId="0" borderId="0" xfId="2" applyAlignment="1">
      <alignment horizontal="center"/>
    </xf>
    <xf numFmtId="9" fontId="10" fillId="0" borderId="4" xfId="6" applyFont="1" applyFill="1" applyBorder="1" applyAlignment="1">
      <alignment horizontal="right" vertical="center" indent="1"/>
    </xf>
    <xf numFmtId="9" fontId="10" fillId="0" borderId="3" xfId="6" applyFont="1" applyFill="1" applyBorder="1" applyAlignment="1">
      <alignment horizontal="right" vertical="center" indent="1"/>
    </xf>
    <xf numFmtId="0" fontId="7" fillId="0" borderId="1" xfId="4" applyAlignment="1">
      <alignment horizontal="left" vertical="center"/>
    </xf>
    <xf numFmtId="166" fontId="5" fillId="0" borderId="2" xfId="3" applyNumberFormat="1" applyBorder="1" applyAlignment="1">
      <alignment horizontal="left" vertical="top"/>
    </xf>
    <xf numFmtId="0" fontId="12" fillId="0" borderId="0" xfId="8" applyFont="1" applyAlignment="1">
      <alignment horizontal="center" vertical="center"/>
    </xf>
    <xf numFmtId="0" fontId="14" fillId="0" borderId="0" xfId="8" applyFont="1" applyAlignment="1">
      <alignment horizontal="center" vertical="center"/>
    </xf>
  </cellXfs>
  <cellStyles count="11">
    <cellStyle name="Akcent 1" xfId="1" builtinId="29"/>
    <cellStyle name="Nagłówek 1 2" xfId="5"/>
    <cellStyle name="Nagłówek 2 2" xfId="4"/>
    <cellStyle name="Nagłówek 3 2" xfId="3"/>
    <cellStyle name="Normalny" xfId="0" builtinId="0"/>
    <cellStyle name="Normalny 2" xfId="2"/>
    <cellStyle name="Normalny 3" xfId="8"/>
    <cellStyle name="Normalny 4" xfId="10"/>
    <cellStyle name="Normalny_Q1'09 CM Plans" xfId="9"/>
    <cellStyle name="Procentowy 2" xfId="6"/>
    <cellStyle name="Tytuł 2" xfId="7"/>
  </cellStyles>
  <dxfs count="6">
    <dxf>
      <numFmt numFmtId="168" formatCode="&quot;$&quot;#,##0.00"/>
    </dxf>
    <dxf>
      <numFmt numFmtId="164" formatCode="#,##0.00\ &quot;zł&quot;"/>
    </dxf>
    <dxf>
      <numFmt numFmtId="168" formatCode="&quot;$&quot;#,##0.00"/>
    </dxf>
    <dxf>
      <numFmt numFmtId="164" formatCode="#,##0.00\ &quot;zł&quot;"/>
    </dxf>
    <dxf>
      <font>
        <b val="0"/>
        <i/>
        <color theme="4" tint="-0.24994659260841701"/>
      </font>
      <border>
        <top style="medium">
          <color theme="2" tint="-9.9948118533890809E-2"/>
        </top>
        <bottom style="medium">
          <color theme="2" tint="-9.9948118533890809E-2"/>
        </bottom>
      </border>
    </dxf>
    <dxf>
      <font>
        <color theme="3"/>
      </font>
    </dxf>
  </dxfs>
  <tableStyles count="1" defaultTableStyle="TableStyleMedium2" defaultPivotStyle="PivotStyleLight16">
    <tableStyle name="Simple Monthly Budget" pivot="0" count="2">
      <tableStyleElement type="wholeTable" dxfId="5"/>
      <tableStyleElement type="headerRow" dxfId="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</c:spPr>
          </c:dPt>
          <c:dPt>
            <c:idx val="1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latin typeface="+mn-lt"/>
                  </a:defRPr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Lit>
              <c:ptCount val="2"/>
              <c:pt idx="0">
                <c:v>Przychody</c:v>
              </c:pt>
              <c:pt idx="1">
                <c:v>Wydatki</c:v>
              </c:pt>
            </c:strLit>
          </c:cat>
          <c:val>
            <c:numRef>
              <c:f>'Menadzer scenariuszy cw'!$F$9:$G$9</c:f>
              <c:numCache>
                <c:formatCode>#\ ##0\ "zł"</c:formatCode>
                <c:ptCount val="2"/>
                <c:pt idx="0">
                  <c:v>12000</c:v>
                </c:pt>
                <c:pt idx="1">
                  <c:v>7450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37"/>
        <c:axId val="894712016"/>
        <c:axId val="894712576"/>
      </c:barChart>
      <c:catAx>
        <c:axId val="8947120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>
            <a:solidFill>
              <a:schemeClr val="tx2">
                <a:lumMod val="60000"/>
                <a:lumOff val="40000"/>
              </a:schemeClr>
            </a:solidFill>
          </a:ln>
        </c:spPr>
        <c:txPr>
          <a:bodyPr/>
          <a:lstStyle/>
          <a:p>
            <a:pPr>
              <a:defRPr sz="900">
                <a:latin typeface="+mn-lt"/>
              </a:defRPr>
            </a:pPr>
            <a:endParaRPr lang="pl-PL"/>
          </a:p>
        </c:txPr>
        <c:crossAx val="894712576"/>
        <c:crosses val="autoZero"/>
        <c:auto val="1"/>
        <c:lblAlgn val="ctr"/>
        <c:lblOffset val="100"/>
        <c:noMultiLvlLbl val="0"/>
      </c:catAx>
      <c:valAx>
        <c:axId val="894712576"/>
        <c:scaling>
          <c:orientation val="minMax"/>
          <c:min val="0"/>
        </c:scaling>
        <c:delete val="0"/>
        <c:axPos val="l"/>
        <c:numFmt formatCode="#\ ##0\ &quot;zł&quot;" sourceLinked="0"/>
        <c:majorTickMark val="out"/>
        <c:minorTickMark val="none"/>
        <c:tickLblPos val="nextTo"/>
        <c:spPr>
          <a:ln>
            <a:solidFill>
              <a:schemeClr val="tx2">
                <a:lumMod val="60000"/>
                <a:lumOff val="40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pl-PL"/>
          </a:p>
        </c:txPr>
        <c:crossAx val="894712016"/>
        <c:crosses val="autoZero"/>
        <c:crossBetween val="between"/>
        <c:minorUnit val="500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chemeClr val="tx2"/>
          </a:solidFill>
          <a:latin typeface="+mj-lt"/>
        </a:defRPr>
      </a:pPr>
      <a:endParaRPr lang="pl-PL"/>
    </a:p>
  </c:txPr>
  <c:printSettings>
    <c:headerFooter/>
    <c:pageMargins b="0.75" l="0.7" r="0.7" t="0.75" header="0.3" footer="0.3"/>
    <c:pageSetup/>
  </c:printSettings>
</c:chartSpace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103909</xdr:colOff>
      <xdr:row>2</xdr:row>
      <xdr:rowOff>155864</xdr:rowOff>
    </xdr:from>
    <xdr:to>
      <xdr:col>10</xdr:col>
      <xdr:colOff>320386</xdr:colOff>
      <xdr:row>12</xdr:row>
      <xdr:rowOff>51954</xdr:rowOff>
    </xdr:to>
    <xdr:sp macro="" textlink="">
      <xdr:nvSpPr>
        <xdr:cNvPr id="2" name="pole tekstowe 1"/>
        <xdr:cNvSpPr txBox="1"/>
      </xdr:nvSpPr>
      <xdr:spPr>
        <a:xfrm>
          <a:off x="5957454" y="484909"/>
          <a:ext cx="3247159" cy="155863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l-PL" sz="1100"/>
            <a:t>Cena= koszty i marża</a:t>
          </a:r>
        </a:p>
        <a:p>
          <a:r>
            <a:rPr lang="pl-PL" sz="1100"/>
            <a:t>Obecnie cena produktu wynosi 1199,90 zł za pomocą funkcji szukaj wyniku oblicz koszt zmienny dla  kosztu z podatkiem 999,90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485775</xdr:colOff>
      <xdr:row>1</xdr:row>
      <xdr:rowOff>114300</xdr:rowOff>
    </xdr:from>
    <xdr:to>
      <xdr:col>1</xdr:col>
      <xdr:colOff>66675</xdr:colOff>
      <xdr:row>5</xdr:row>
      <xdr:rowOff>38100</xdr:rowOff>
    </xdr:to>
    <xdr:sp macro="" textlink="">
      <xdr:nvSpPr>
        <xdr:cNvPr id="2" name="Nawias klamrowy otwierający 1"/>
        <xdr:cNvSpPr/>
      </xdr:nvSpPr>
      <xdr:spPr>
        <a:xfrm>
          <a:off x="485775" y="276225"/>
          <a:ext cx="190500" cy="571500"/>
        </a:xfrm>
        <a:prstGeom prst="lef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57150</xdr:colOff>
      <xdr:row>10</xdr:row>
      <xdr:rowOff>166688</xdr:rowOff>
    </xdr:from>
    <xdr:to>
      <xdr:col>9</xdr:col>
      <xdr:colOff>76200</xdr:colOff>
      <xdr:row>23</xdr:row>
      <xdr:rowOff>76200</xdr:rowOff>
    </xdr:to>
    <xdr:graphicFrame macro="">
      <xdr:nvGraphicFramePr>
        <xdr:cNvPr id="2" name="PrzychodyOrazWydatki" descr="Column chart comparing Total Monthly Income to Total Montly Expenses." title="Income and Expenses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428625</xdr:colOff>
      <xdr:row>7</xdr:row>
      <xdr:rowOff>0</xdr:rowOff>
    </xdr:from>
    <xdr:to>
      <xdr:col>18</xdr:col>
      <xdr:colOff>142875</xdr:colOff>
      <xdr:row>10</xdr:row>
      <xdr:rowOff>133350</xdr:rowOff>
    </xdr:to>
    <xdr:sp macro="" textlink="">
      <xdr:nvSpPr>
        <xdr:cNvPr id="3" name="pole tekstowe 2"/>
        <xdr:cNvSpPr txBox="1"/>
      </xdr:nvSpPr>
      <xdr:spPr>
        <a:xfrm>
          <a:off x="8315325" y="2114550"/>
          <a:ext cx="3371850" cy="9334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l-PL" sz="1100"/>
            <a:t>Za pomocą menadzera scenariuszy</a:t>
          </a:r>
          <a:r>
            <a:rPr lang="pl-PL" sz="1100" baseline="0"/>
            <a:t> stwórz trzy alternatywne scenariusze przychodów i wydatków</a:t>
          </a:r>
        </a:p>
        <a:p>
          <a:r>
            <a:rPr lang="pl-PL" sz="1100"/>
            <a:t>Zakładka</a:t>
          </a:r>
          <a:r>
            <a:rPr lang="pl-PL" sz="1100" baseline="0"/>
            <a:t> Dane&gt;Analiza warunkowa&gt;Menadzer scenariuszy</a:t>
          </a:r>
          <a:endParaRPr lang="pl-PL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247650</xdr:colOff>
      <xdr:row>3</xdr:row>
      <xdr:rowOff>78740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028825" cy="65024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266700</xdr:colOff>
      <xdr:row>1</xdr:row>
      <xdr:rowOff>57150</xdr:rowOff>
    </xdr:from>
    <xdr:to>
      <xdr:col>13</xdr:col>
      <xdr:colOff>190500</xdr:colOff>
      <xdr:row>7</xdr:row>
      <xdr:rowOff>85725</xdr:rowOff>
    </xdr:to>
    <xdr:sp macro="" textlink="">
      <xdr:nvSpPr>
        <xdr:cNvPr id="2" name="pole tekstowe 1"/>
        <xdr:cNvSpPr txBox="1"/>
      </xdr:nvSpPr>
      <xdr:spPr>
        <a:xfrm>
          <a:off x="5667375" y="247650"/>
          <a:ext cx="3581400" cy="11715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l-PL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Argument </a:t>
          </a:r>
          <a:r>
            <a:rPr lang="pl-PL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wp</a:t>
          </a:r>
          <a:r>
            <a:rPr lang="pl-PL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jest to wartość przyszła – czyli kwota, która ma zostać po spłaceniu kredytu – jeśli pominiemy ten argument, Excel przyjmuje domyślnie wartość „0” (zero). Podobnie </a:t>
          </a:r>
          <a:r>
            <a:rPr lang="pl-PL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typ</a:t>
          </a:r>
          <a:r>
            <a:rPr lang="pl-PL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domyślna wartość „0” (zero) oznacza płatność na końcu okresu, a wartość „1” oznacza płatność „z góry”, na początku okresu.</a:t>
          </a:r>
          <a:endParaRPr lang="pl-PL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2032000" cy="650240"/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032000" cy="650240"/>
        </a:xfrm>
        <a:prstGeom prst="rect">
          <a:avLst/>
        </a:prstGeom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77392</xdr:colOff>
      <xdr:row>0</xdr:row>
      <xdr:rowOff>53578</xdr:rowOff>
    </xdr:from>
    <xdr:to>
      <xdr:col>10</xdr:col>
      <xdr:colOff>172641</xdr:colOff>
      <xdr:row>7</xdr:row>
      <xdr:rowOff>119062</xdr:rowOff>
    </xdr:to>
    <xdr:sp macro="" textlink="">
      <xdr:nvSpPr>
        <xdr:cNvPr id="2" name="pole tekstowe 1"/>
        <xdr:cNvSpPr txBox="1"/>
      </xdr:nvSpPr>
      <xdr:spPr>
        <a:xfrm>
          <a:off x="4083845" y="53578"/>
          <a:ext cx="2524124" cy="139898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l-PL" sz="1100"/>
            <a:t>Różne produkty na każdej palecie mieści się określona ilość</a:t>
          </a:r>
        </a:p>
        <a:p>
          <a:r>
            <a:rPr lang="pl-PL" sz="1100"/>
            <a:t>na cieżarówce mieszczą się 33 palety</a:t>
          </a:r>
        </a:p>
        <a:p>
          <a:r>
            <a:rPr lang="pl-PL" sz="1100"/>
            <a:t>Ilośc poszczególnych produktów ma byc jak najbardziej zbliżona do siebie.</a:t>
          </a:r>
        </a:p>
        <a:p>
          <a:r>
            <a:rPr lang="pl-PL" sz="1100"/>
            <a:t>Funkcja</a:t>
          </a:r>
          <a:r>
            <a:rPr lang="pl-PL" sz="1100" baseline="0"/>
            <a:t> odchylenie standardowe mówi nam jak bardzo te ilości są zbliżone do siebie.</a:t>
          </a:r>
          <a:endParaRPr lang="pl-PL" sz="1100"/>
        </a:p>
        <a:p>
          <a:endParaRPr lang="pl-PL" sz="1100"/>
        </a:p>
      </xdr:txBody>
    </xdr:sp>
    <xdr:clientData/>
  </xdr:twoCellAnchor>
  <xdr:twoCellAnchor>
    <xdr:from>
      <xdr:col>6</xdr:col>
      <xdr:colOff>142875</xdr:colOff>
      <xdr:row>8</xdr:row>
      <xdr:rowOff>0</xdr:rowOff>
    </xdr:from>
    <xdr:to>
      <xdr:col>10</xdr:col>
      <xdr:colOff>244079</xdr:colOff>
      <xdr:row>11</xdr:row>
      <xdr:rowOff>41672</xdr:rowOff>
    </xdr:to>
    <xdr:sp macro="" textlink="">
      <xdr:nvSpPr>
        <xdr:cNvPr id="3" name="pole tekstowe 2"/>
        <xdr:cNvSpPr txBox="1"/>
      </xdr:nvSpPr>
      <xdr:spPr>
        <a:xfrm>
          <a:off x="4149328" y="1524000"/>
          <a:ext cx="2530079" cy="61317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l-PL" sz="1100"/>
            <a:t>Za pomocą solvera zmiejszamy odchylenie standardowe Cel (min)</a:t>
          </a:r>
        </a:p>
        <a:p>
          <a:r>
            <a:rPr lang="pl-PL" sz="1100"/>
            <a:t>Zmieniamy wartości w liczbie palet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zyperpr/Desktop/dokumenty/Excel%20html/2013/Pliki%20Excela%202013/Scenariusz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enariusze"/>
    </sheetNames>
    <sheetDataSet>
      <sheetData sheetId="0">
        <row r="4">
          <cell r="C4">
            <v>52</v>
          </cell>
        </row>
        <row r="9">
          <cell r="C9">
            <v>446944</v>
          </cell>
        </row>
        <row r="10">
          <cell r="C10">
            <v>8.4198400000000007E-2</v>
          </cell>
        </row>
      </sheetData>
    </sheetDataSet>
  </externalBook>
</externalLink>
</file>

<file path=xl/tables/table1.xml><?xml version="1.0" encoding="utf-8"?>
<table xmlns="http://schemas.openxmlformats.org/spreadsheetml/2006/main" id="1" name="Wydatki" displayName="Wydatki" ref="B10:C23">
  <autoFilter ref="B10:C23"/>
  <tableColumns count="2">
    <tableColumn id="1" name="Pozycja" totalsRowLabel="Suma"/>
    <tableColumn id="2" name="Kwota" totalsRowFunction="sum" dataDxfId="3" totalsRowDxfId="2"/>
  </tableColumns>
  <tableStyleInfo name="Simple Monthly Budget" showFirstColumn="0" showLastColumn="0" showRowStripes="1" showColumnStripes="0"/>
  <extLst>
    <ext xmlns:x14="http://schemas.microsoft.com/office/spreadsheetml/2009/9/main" uri="{504A1905-F514-4f6f-8877-14C23A59335A}">
      <x14:table altText="Wydatki miesięczne" altTextSummary="Lista wszystkich wydatków miesięcznych i kwot każdego wydatku."/>
    </ext>
  </extLst>
</table>
</file>

<file path=xl/tables/table2.xml><?xml version="1.0" encoding="utf-8"?>
<table xmlns="http://schemas.openxmlformats.org/spreadsheetml/2006/main" id="2" name="Dochód" displayName="Dochód" ref="B4:C7">
  <autoFilter ref="B4:C7"/>
  <tableColumns count="2">
    <tableColumn id="1" name="Pozycja" totalsRowLabel="Suma"/>
    <tableColumn id="2" name="Kwota" totalsRowFunction="sum" dataDxfId="1" totalsRowDxfId="0"/>
  </tableColumns>
  <tableStyleInfo name="Simple Monthly Budget" showFirstColumn="0" showLastColumn="0" showRowStripes="1" showColumnStripes="0"/>
  <extLst>
    <ext xmlns:x14="http://schemas.microsoft.com/office/spreadsheetml/2009/9/main" uri="{504A1905-F514-4f6f-8877-14C23A59335A}">
      <x14:table altText="Przychód miesięczny" altTextSummary="Lista wszystkich przychodów miesięcznych i ich kwot."/>
    </ext>
  </extLst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4" Type="http://schemas.openxmlformats.org/officeDocument/2006/relationships/table" Target="../tables/table2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7"/>
  <sheetViews>
    <sheetView showGridLines="0" zoomScale="110" zoomScaleNormal="110" workbookViewId="0">
      <selection activeCell="B10" sqref="B10"/>
    </sheetView>
  </sheetViews>
  <sheetFormatPr defaultRowHeight="12.75" x14ac:dyDescent="0.2"/>
  <cols>
    <col min="1" max="1" width="8.140625" style="28" customWidth="1"/>
    <col min="2" max="2" width="17.5703125" style="29" bestFit="1" customWidth="1"/>
    <col min="3" max="3" width="11.42578125" style="28" customWidth="1"/>
    <col min="4" max="4" width="41.5703125" style="28" customWidth="1"/>
    <col min="5" max="16384" width="9.140625" style="28"/>
  </cols>
  <sheetData>
    <row r="2" spans="2:5" x14ac:dyDescent="0.2">
      <c r="B2" s="32" t="s">
        <v>67</v>
      </c>
      <c r="C2" s="31">
        <v>123</v>
      </c>
      <c r="E2" s="28" t="s">
        <v>99</v>
      </c>
    </row>
    <row r="3" spans="2:5" x14ac:dyDescent="0.2">
      <c r="B3" s="32" t="s">
        <v>66</v>
      </c>
      <c r="C3" s="31">
        <v>234</v>
      </c>
    </row>
    <row r="4" spans="2:5" x14ac:dyDescent="0.2">
      <c r="B4" s="32" t="s">
        <v>65</v>
      </c>
      <c r="C4" s="31">
        <v>411.46153846153834</v>
      </c>
    </row>
    <row r="5" spans="2:5" ht="13.5" thickBot="1" x14ac:dyDescent="0.25">
      <c r="B5" s="29" t="s">
        <v>64</v>
      </c>
      <c r="C5" s="30">
        <f>SUM(C2:C4)</f>
        <v>768.46153846153834</v>
      </c>
    </row>
    <row r="6" spans="2:5" x14ac:dyDescent="0.2">
      <c r="B6" s="32" t="s">
        <v>63</v>
      </c>
      <c r="C6" s="31">
        <f>C5*0.3</f>
        <v>230.53846153846149</v>
      </c>
    </row>
    <row r="7" spans="2:5" ht="13.5" thickBot="1" x14ac:dyDescent="0.25">
      <c r="B7" s="29" t="s">
        <v>62</v>
      </c>
      <c r="C7" s="30">
        <f>SUM(C5:C6)</f>
        <v>998.99999999999977</v>
      </c>
    </row>
  </sheetData>
  <pageMargins left="0.75" right="0.75" top="1" bottom="1" header="0.5" footer="0.5"/>
  <headerFooter alignWithMargins="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23"/>
  <sheetViews>
    <sheetView topLeftCell="A2" workbookViewId="0">
      <selection activeCell="B7" sqref="B7"/>
    </sheetView>
  </sheetViews>
  <sheetFormatPr defaultRowHeight="15" x14ac:dyDescent="0.25"/>
  <cols>
    <col min="1" max="1" width="24.7109375" bestFit="1" customWidth="1"/>
    <col min="2" max="2" width="12.5703125" bestFit="1" customWidth="1"/>
  </cols>
  <sheetData>
    <row r="3" spans="1:2" x14ac:dyDescent="0.25">
      <c r="A3" t="s">
        <v>106</v>
      </c>
      <c r="B3">
        <v>120000</v>
      </c>
    </row>
    <row r="4" spans="1:2" x14ac:dyDescent="0.25">
      <c r="A4" t="s">
        <v>107</v>
      </c>
      <c r="B4" s="59">
        <v>0.1</v>
      </c>
    </row>
    <row r="5" spans="1:2" x14ac:dyDescent="0.25">
      <c r="A5" t="s">
        <v>108</v>
      </c>
      <c r="B5">
        <v>5</v>
      </c>
    </row>
    <row r="6" spans="1:2" x14ac:dyDescent="0.25">
      <c r="A6" t="s">
        <v>109</v>
      </c>
      <c r="B6" s="60"/>
    </row>
    <row r="7" spans="1:2" x14ac:dyDescent="0.25">
      <c r="A7" t="s">
        <v>112</v>
      </c>
      <c r="B7" s="60"/>
    </row>
    <row r="9" spans="1:2" x14ac:dyDescent="0.25">
      <c r="A9" t="s">
        <v>106</v>
      </c>
      <c r="B9">
        <v>120000</v>
      </c>
    </row>
    <row r="10" spans="1:2" x14ac:dyDescent="0.25">
      <c r="A10" t="s">
        <v>107</v>
      </c>
      <c r="B10" s="59">
        <v>0.1</v>
      </c>
    </row>
    <row r="11" spans="1:2" x14ac:dyDescent="0.25">
      <c r="A11" t="s">
        <v>108</v>
      </c>
      <c r="B11">
        <v>10</v>
      </c>
    </row>
    <row r="12" spans="1:2" x14ac:dyDescent="0.25">
      <c r="A12" t="s">
        <v>109</v>
      </c>
      <c r="B12" s="60"/>
    </row>
    <row r="13" spans="1:2" x14ac:dyDescent="0.25">
      <c r="A13" t="s">
        <v>111</v>
      </c>
    </row>
    <row r="15" spans="1:2" x14ac:dyDescent="0.25">
      <c r="A15" t="s">
        <v>110</v>
      </c>
      <c r="B15">
        <v>350000</v>
      </c>
    </row>
    <row r="16" spans="1:2" x14ac:dyDescent="0.25">
      <c r="A16" t="s">
        <v>107</v>
      </c>
      <c r="B16" s="59">
        <v>0.05</v>
      </c>
    </row>
    <row r="17" spans="1:2" x14ac:dyDescent="0.25">
      <c r="A17" t="s">
        <v>108</v>
      </c>
      <c r="B17">
        <v>30</v>
      </c>
    </row>
    <row r="18" spans="1:2" x14ac:dyDescent="0.25">
      <c r="A18" t="s">
        <v>109</v>
      </c>
      <c r="B18" s="60"/>
    </row>
    <row r="20" spans="1:2" x14ac:dyDescent="0.25">
      <c r="A20" t="s">
        <v>110</v>
      </c>
      <c r="B20">
        <v>350000</v>
      </c>
    </row>
    <row r="21" spans="1:2" x14ac:dyDescent="0.25">
      <c r="A21" t="s">
        <v>107</v>
      </c>
      <c r="B21" s="59">
        <v>0.05</v>
      </c>
    </row>
    <row r="22" spans="1:2" x14ac:dyDescent="0.25">
      <c r="A22" t="s">
        <v>113</v>
      </c>
      <c r="B22">
        <v>240</v>
      </c>
    </row>
    <row r="23" spans="1:2" x14ac:dyDescent="0.25">
      <c r="A23" t="s">
        <v>109</v>
      </c>
      <c r="B23" s="60"/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4"/>
  <sheetViews>
    <sheetView zoomScale="150" zoomScaleNormal="150" workbookViewId="0">
      <selection activeCell="B10" sqref="B10"/>
    </sheetView>
  </sheetViews>
  <sheetFormatPr defaultRowHeight="15" x14ac:dyDescent="0.25"/>
  <cols>
    <col min="1" max="1" width="20.28515625" style="15" customWidth="1"/>
    <col min="2" max="2" width="14.7109375" style="15" customWidth="1"/>
    <col min="3" max="16384" width="9.140625" style="15"/>
  </cols>
  <sheetData>
    <row r="2" spans="1:6" ht="15" customHeight="1" x14ac:dyDescent="0.25">
      <c r="D2" s="73" t="s">
        <v>60</v>
      </c>
      <c r="E2" s="73"/>
      <c r="F2" s="73"/>
    </row>
    <row r="3" spans="1:6" ht="15" customHeight="1" x14ac:dyDescent="0.25">
      <c r="D3" s="73"/>
      <c r="E3" s="73"/>
      <c r="F3" s="73"/>
    </row>
    <row r="5" spans="1:6" x14ac:dyDescent="0.25">
      <c r="A5" s="15" t="s">
        <v>49</v>
      </c>
      <c r="B5" s="23">
        <v>3.5000000000000003E-2</v>
      </c>
    </row>
    <row r="6" spans="1:6" x14ac:dyDescent="0.25">
      <c r="A6" s="15" t="s">
        <v>59</v>
      </c>
      <c r="B6" s="15">
        <v>24</v>
      </c>
    </row>
    <row r="7" spans="1:6" x14ac:dyDescent="0.25">
      <c r="A7" s="15" t="s">
        <v>58</v>
      </c>
      <c r="B7" s="15">
        <v>9635.0205618093969</v>
      </c>
    </row>
    <row r="9" spans="1:6" x14ac:dyDescent="0.25">
      <c r="A9" s="15" t="s">
        <v>57</v>
      </c>
      <c r="B9" s="26"/>
    </row>
    <row r="11" spans="1:6" x14ac:dyDescent="0.25">
      <c r="A11" s="27" t="s">
        <v>56</v>
      </c>
      <c r="B11" s="15" t="s">
        <v>61</v>
      </c>
    </row>
    <row r="12" spans="1:6" x14ac:dyDescent="0.25">
      <c r="A12" s="27" t="s">
        <v>55</v>
      </c>
    </row>
    <row r="13" spans="1:6" x14ac:dyDescent="0.25">
      <c r="A13" s="27" t="s">
        <v>54</v>
      </c>
    </row>
    <row r="14" spans="1:6" x14ac:dyDescent="0.25">
      <c r="A14" s="27" t="s">
        <v>53</v>
      </c>
    </row>
  </sheetData>
  <mergeCells count="1">
    <mergeCell ref="D2:F3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5"/>
  <sheetViews>
    <sheetView tabSelected="1" topLeftCell="A2" zoomScale="160" zoomScaleNormal="160" workbookViewId="0">
      <selection activeCell="I13" sqref="I13"/>
    </sheetView>
  </sheetViews>
  <sheetFormatPr defaultRowHeight="15" x14ac:dyDescent="0.25"/>
  <cols>
    <col min="1" max="1" width="3.42578125" style="46" customWidth="1"/>
    <col min="2" max="2" width="8" style="46" bestFit="1" customWidth="1"/>
    <col min="3" max="3" width="17.5703125" style="46" customWidth="1"/>
    <col min="4" max="4" width="10.7109375" style="46" customWidth="1"/>
    <col min="5" max="5" width="11.28515625" style="46" bestFit="1" customWidth="1"/>
    <col min="6" max="16384" width="9.140625" style="46"/>
  </cols>
  <sheetData>
    <row r="2" spans="2:7" x14ac:dyDescent="0.25">
      <c r="B2" s="48" t="s">
        <v>94</v>
      </c>
      <c r="C2" s="48" t="s">
        <v>93</v>
      </c>
      <c r="D2" s="48" t="s">
        <v>92</v>
      </c>
      <c r="E2" s="48" t="s">
        <v>91</v>
      </c>
    </row>
    <row r="3" spans="2:7" x14ac:dyDescent="0.25">
      <c r="B3" s="46" t="s">
        <v>90</v>
      </c>
      <c r="C3" s="46">
        <v>8640</v>
      </c>
      <c r="D3" s="46">
        <v>5</v>
      </c>
      <c r="E3" s="46">
        <f t="shared" ref="E3:E9" si="0">C3*D3</f>
        <v>43200</v>
      </c>
    </row>
    <row r="4" spans="2:7" x14ac:dyDescent="0.25">
      <c r="B4" s="46" t="s">
        <v>89</v>
      </c>
      <c r="C4" s="46">
        <v>7800</v>
      </c>
      <c r="D4" s="46">
        <v>5</v>
      </c>
      <c r="E4" s="46">
        <f t="shared" si="0"/>
        <v>39000</v>
      </c>
    </row>
    <row r="5" spans="2:7" x14ac:dyDescent="0.25">
      <c r="B5" s="46" t="s">
        <v>88</v>
      </c>
      <c r="C5" s="46">
        <v>8640</v>
      </c>
      <c r="D5" s="46">
        <v>5</v>
      </c>
      <c r="E5" s="46">
        <f t="shared" si="0"/>
        <v>43200</v>
      </c>
    </row>
    <row r="6" spans="2:7" x14ac:dyDescent="0.25">
      <c r="B6" s="46" t="s">
        <v>87</v>
      </c>
      <c r="C6" s="46">
        <v>14560</v>
      </c>
      <c r="D6" s="46">
        <v>4</v>
      </c>
      <c r="E6" s="46">
        <f t="shared" si="0"/>
        <v>58240</v>
      </c>
    </row>
    <row r="7" spans="2:7" x14ac:dyDescent="0.25">
      <c r="B7" s="46" t="s">
        <v>86</v>
      </c>
      <c r="C7" s="46">
        <v>12400</v>
      </c>
      <c r="D7" s="46">
        <v>4</v>
      </c>
      <c r="E7" s="46">
        <f t="shared" si="0"/>
        <v>49600</v>
      </c>
    </row>
    <row r="8" spans="2:7" x14ac:dyDescent="0.25">
      <c r="B8" s="46" t="s">
        <v>85</v>
      </c>
      <c r="C8" s="46">
        <v>14560</v>
      </c>
      <c r="D8" s="46">
        <v>4</v>
      </c>
      <c r="E8" s="46">
        <f t="shared" si="0"/>
        <v>58240</v>
      </c>
    </row>
    <row r="9" spans="2:7" x14ac:dyDescent="0.25">
      <c r="B9" s="46" t="s">
        <v>84</v>
      </c>
      <c r="C9" s="46">
        <v>6900</v>
      </c>
      <c r="D9" s="46">
        <v>6</v>
      </c>
      <c r="E9" s="46">
        <f t="shared" si="0"/>
        <v>41400</v>
      </c>
    </row>
    <row r="13" spans="2:7" x14ac:dyDescent="0.25">
      <c r="C13" s="48" t="s">
        <v>83</v>
      </c>
      <c r="D13" s="47"/>
      <c r="E13" s="58" t="s">
        <v>105</v>
      </c>
      <c r="G13" s="57" t="s">
        <v>104</v>
      </c>
    </row>
    <row r="14" spans="2:7" x14ac:dyDescent="0.25">
      <c r="C14" s="48" t="s">
        <v>82</v>
      </c>
      <c r="D14" s="47"/>
    </row>
    <row r="15" spans="2:7" x14ac:dyDescent="0.25">
      <c r="B15"/>
      <c r="C15"/>
      <c r="D15"/>
      <c r="E15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7"/>
  <sheetViews>
    <sheetView showGridLines="0" zoomScale="110" zoomScaleNormal="110" workbookViewId="0">
      <selection activeCell="F4" sqref="F4"/>
    </sheetView>
  </sheetViews>
  <sheetFormatPr defaultRowHeight="12.75" x14ac:dyDescent="0.2"/>
  <cols>
    <col min="1" max="1" width="8.140625" style="28" customWidth="1"/>
    <col min="2" max="2" width="17.5703125" style="29" bestFit="1" customWidth="1"/>
    <col min="3" max="3" width="11.42578125" style="28" customWidth="1"/>
    <col min="4" max="4" width="41.5703125" style="28" customWidth="1"/>
    <col min="5" max="16384" width="9.140625" style="28"/>
  </cols>
  <sheetData>
    <row r="2" spans="2:6" x14ac:dyDescent="0.2">
      <c r="B2" s="32" t="s">
        <v>67</v>
      </c>
      <c r="C2" s="31">
        <v>123</v>
      </c>
    </row>
    <row r="3" spans="2:6" x14ac:dyDescent="0.2">
      <c r="B3" s="32" t="s">
        <v>66</v>
      </c>
      <c r="C3" s="31">
        <v>234</v>
      </c>
      <c r="F3" s="28" t="s">
        <v>100</v>
      </c>
    </row>
    <row r="4" spans="2:6" x14ac:dyDescent="0.2">
      <c r="B4" s="32" t="s">
        <v>65</v>
      </c>
      <c r="C4" s="31">
        <v>412.15384615384602</v>
      </c>
    </row>
    <row r="5" spans="2:6" ht="13.5" thickBot="1" x14ac:dyDescent="0.25">
      <c r="B5" s="29" t="s">
        <v>64</v>
      </c>
      <c r="C5" s="30">
        <f>ABS(C4)+C2+C3</f>
        <v>769.15384615384596</v>
      </c>
    </row>
    <row r="6" spans="2:6" x14ac:dyDescent="0.2">
      <c r="B6" s="32" t="s">
        <v>63</v>
      </c>
      <c r="C6" s="31">
        <f>C5*0.3</f>
        <v>230.74615384615379</v>
      </c>
    </row>
    <row r="7" spans="2:6" ht="13.5" thickBot="1" x14ac:dyDescent="0.25">
      <c r="B7" s="29" t="s">
        <v>62</v>
      </c>
      <c r="C7" s="30">
        <f>SUM(C5:C6)</f>
        <v>999.89999999999975</v>
      </c>
    </row>
  </sheetData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F8"/>
  <sheetViews>
    <sheetView showGridLines="0" workbookViewId="0">
      <selection activeCell="M6" sqref="M6"/>
    </sheetView>
  </sheetViews>
  <sheetFormatPr defaultRowHeight="12.75" x14ac:dyDescent="0.2"/>
  <cols>
    <col min="1" max="1" width="9.140625" style="33"/>
    <col min="2" max="2" width="10.85546875" style="33" customWidth="1"/>
    <col min="3" max="5" width="11.5703125" style="33" customWidth="1"/>
    <col min="6" max="16384" width="9.140625" style="33"/>
  </cols>
  <sheetData>
    <row r="5" spans="2:6" x14ac:dyDescent="0.2">
      <c r="B5" s="37"/>
      <c r="C5" s="38" t="s">
        <v>73</v>
      </c>
      <c r="D5" s="38" t="s">
        <v>72</v>
      </c>
      <c r="E5" s="38" t="s">
        <v>71</v>
      </c>
      <c r="F5" s="38" t="s">
        <v>70</v>
      </c>
    </row>
    <row r="6" spans="2:6" x14ac:dyDescent="0.2">
      <c r="B6" s="37" t="s">
        <v>69</v>
      </c>
      <c r="C6" s="36">
        <v>33</v>
      </c>
      <c r="D6" s="36">
        <v>33</v>
      </c>
      <c r="E6" s="36">
        <v>34</v>
      </c>
      <c r="F6" s="35">
        <f>SUM(C6:E6)</f>
        <v>100</v>
      </c>
    </row>
    <row r="7" spans="2:6" x14ac:dyDescent="0.2">
      <c r="B7" s="37" t="s">
        <v>68</v>
      </c>
      <c r="C7" s="36">
        <f>-(C6^2)+C6+123</f>
        <v>-933</v>
      </c>
      <c r="D7" s="36">
        <f>-0.95*D6^2+150*D6-30-4356</f>
        <v>-470.55000000000018</v>
      </c>
      <c r="E7" s="36">
        <f>-1/3.14*E6^2+3.14*E6+31.415</f>
        <v>-229.97786624203823</v>
      </c>
      <c r="F7" s="35">
        <f>SUM(C7:E7)</f>
        <v>-1633.5278662420385</v>
      </c>
    </row>
    <row r="8" spans="2:6" x14ac:dyDescent="0.2">
      <c r="C8" s="34"/>
      <c r="D8" s="34"/>
      <c r="E8" s="34"/>
      <c r="F8" s="34"/>
    </row>
  </sheetData>
  <scenarios current="0">
    <scenario name="adf" count="3" user="Przemyslaw Szyperski" comment="Autor: Przemyslaw Szyperski dn. 12/14/2008">
      <inputCells r="C6" val="3.5086495653528" numFmtId="3"/>
      <inputCells r="D6" val="82.1143567359944" numFmtId="3"/>
      <inputCells r="F6" val="100" numFmtId="3"/>
    </scenario>
  </scenarios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5"/>
  <sheetViews>
    <sheetView showGridLines="0" zoomScale="115" zoomScaleNormal="115" workbookViewId="0">
      <selection activeCell="E7" sqref="E7"/>
    </sheetView>
  </sheetViews>
  <sheetFormatPr defaultRowHeight="12.75" x14ac:dyDescent="0.2"/>
  <cols>
    <col min="1" max="1" width="9.140625" style="33"/>
    <col min="2" max="2" width="12.42578125" style="33" bestFit="1" customWidth="1"/>
    <col min="3" max="3" width="9.140625" style="33"/>
    <col min="4" max="4" width="5.85546875" style="39" customWidth="1"/>
    <col min="5" max="5" width="8" style="39" bestFit="1" customWidth="1"/>
    <col min="6" max="6" width="8.28515625" style="33" bestFit="1" customWidth="1"/>
    <col min="7" max="16384" width="9.140625" style="33"/>
  </cols>
  <sheetData>
    <row r="2" spans="2:9" x14ac:dyDescent="0.2">
      <c r="D2" s="45"/>
      <c r="E2" s="44" t="s">
        <v>81</v>
      </c>
      <c r="F2" s="43" t="s">
        <v>80</v>
      </c>
    </row>
    <row r="3" spans="2:9" x14ac:dyDescent="0.2">
      <c r="B3" s="42" t="s">
        <v>79</v>
      </c>
      <c r="D3" s="41" t="s">
        <v>78</v>
      </c>
      <c r="E3" s="40"/>
      <c r="F3" s="40">
        <f>E3+E4+E5</f>
        <v>0</v>
      </c>
      <c r="G3" s="39"/>
      <c r="H3" s="39"/>
      <c r="I3" s="39"/>
    </row>
    <row r="4" spans="2:9" ht="14.25" x14ac:dyDescent="0.2">
      <c r="B4" s="42" t="s">
        <v>77</v>
      </c>
      <c r="D4" s="41" t="s">
        <v>76</v>
      </c>
      <c r="E4" s="40"/>
      <c r="F4" s="40">
        <f>2*E3^2+3*E4+4*E5</f>
        <v>0</v>
      </c>
      <c r="G4" s="39"/>
      <c r="H4" s="39"/>
      <c r="I4" s="39"/>
    </row>
    <row r="5" spans="2:9" x14ac:dyDescent="0.2">
      <c r="B5" s="42" t="s">
        <v>75</v>
      </c>
      <c r="D5" s="41" t="s">
        <v>74</v>
      </c>
      <c r="E5" s="40"/>
      <c r="F5" s="40">
        <f>5*E3-E4-E5</f>
        <v>0</v>
      </c>
      <c r="G5" s="39"/>
      <c r="H5" s="39"/>
      <c r="I5" s="39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N31"/>
  <sheetViews>
    <sheetView showGridLines="0" workbookViewId="0">
      <selection activeCell="P21" sqref="P21"/>
    </sheetView>
  </sheetViews>
  <sheetFormatPr defaultRowHeight="12.75" x14ac:dyDescent="0.2"/>
  <cols>
    <col min="1" max="1" width="9.140625" style="33"/>
    <col min="2" max="2" width="2.5703125" style="33" customWidth="1"/>
    <col min="3" max="12" width="2.7109375" style="33" customWidth="1"/>
    <col min="13" max="16384" width="9.140625" style="33"/>
  </cols>
  <sheetData>
    <row r="5" spans="2:12" x14ac:dyDescent="0.2">
      <c r="B5" s="51"/>
      <c r="C5" s="37">
        <v>1</v>
      </c>
      <c r="D5" s="37">
        <v>2</v>
      </c>
      <c r="E5" s="37">
        <v>3</v>
      </c>
      <c r="F5" s="37">
        <v>4</v>
      </c>
      <c r="G5" s="37">
        <v>5</v>
      </c>
      <c r="H5" s="37">
        <v>6</v>
      </c>
      <c r="I5" s="37">
        <v>7</v>
      </c>
      <c r="J5" s="37">
        <v>8</v>
      </c>
      <c r="K5" s="37">
        <v>9</v>
      </c>
    </row>
    <row r="6" spans="2:12" x14ac:dyDescent="0.2">
      <c r="B6" s="37">
        <v>1</v>
      </c>
      <c r="C6" s="51"/>
      <c r="D6" s="51"/>
      <c r="E6" s="51"/>
      <c r="F6" s="51"/>
      <c r="G6" s="51"/>
      <c r="H6" s="51"/>
      <c r="I6" s="51"/>
      <c r="J6" s="51"/>
      <c r="K6" s="51"/>
      <c r="L6" s="50"/>
    </row>
    <row r="7" spans="2:12" x14ac:dyDescent="0.2">
      <c r="B7" s="37">
        <v>2</v>
      </c>
      <c r="C7" s="51"/>
      <c r="D7" s="51"/>
      <c r="E7" s="51"/>
      <c r="F7" s="51"/>
      <c r="G7" s="51"/>
      <c r="H7" s="51"/>
      <c r="I7" s="51"/>
      <c r="J7" s="51"/>
      <c r="K7" s="51"/>
      <c r="L7" s="50"/>
    </row>
    <row r="8" spans="2:12" x14ac:dyDescent="0.2">
      <c r="B8" s="37">
        <v>3</v>
      </c>
      <c r="C8" s="51"/>
      <c r="D8" s="51"/>
      <c r="E8" s="51"/>
      <c r="F8" s="51"/>
      <c r="G8" s="51"/>
      <c r="H8" s="51"/>
      <c r="I8" s="51"/>
      <c r="J8" s="51"/>
      <c r="K8" s="51"/>
      <c r="L8" s="50"/>
    </row>
    <row r="9" spans="2:12" x14ac:dyDescent="0.2">
      <c r="B9" s="37">
        <v>4</v>
      </c>
      <c r="C9" s="51"/>
      <c r="D9" s="51"/>
      <c r="E9" s="51"/>
      <c r="F9" s="51"/>
      <c r="G9" s="51"/>
      <c r="H9" s="51"/>
      <c r="I9" s="51"/>
      <c r="J9" s="51"/>
      <c r="K9" s="51"/>
      <c r="L9" s="50"/>
    </row>
    <row r="10" spans="2:12" x14ac:dyDescent="0.2">
      <c r="B10" s="37">
        <v>5</v>
      </c>
      <c r="C10" s="51"/>
      <c r="D10" s="51"/>
      <c r="E10" s="51"/>
      <c r="F10" s="51"/>
      <c r="G10" s="51"/>
      <c r="H10" s="51"/>
      <c r="I10" s="51"/>
      <c r="J10" s="51"/>
      <c r="K10" s="51"/>
      <c r="L10" s="50"/>
    </row>
    <row r="11" spans="2:12" x14ac:dyDescent="0.2">
      <c r="B11" s="37">
        <v>6</v>
      </c>
      <c r="C11" s="51"/>
      <c r="D11" s="51"/>
      <c r="E11" s="51"/>
      <c r="F11" s="51"/>
      <c r="G11" s="51"/>
      <c r="H11" s="51"/>
      <c r="I11" s="51"/>
      <c r="J11" s="51"/>
      <c r="K11" s="51"/>
      <c r="L11" s="50"/>
    </row>
    <row r="12" spans="2:12" x14ac:dyDescent="0.2">
      <c r="B12" s="37">
        <v>7</v>
      </c>
      <c r="C12" s="51"/>
      <c r="D12" s="51"/>
      <c r="E12" s="51"/>
      <c r="F12" s="51"/>
      <c r="G12" s="51"/>
      <c r="H12" s="51"/>
      <c r="I12" s="51"/>
      <c r="J12" s="51"/>
      <c r="K12" s="51"/>
      <c r="L12" s="50"/>
    </row>
    <row r="13" spans="2:12" x14ac:dyDescent="0.2">
      <c r="B13" s="37">
        <v>8</v>
      </c>
      <c r="C13" s="51"/>
      <c r="D13" s="51"/>
      <c r="E13" s="51"/>
      <c r="F13" s="51"/>
      <c r="G13" s="51"/>
      <c r="H13" s="51"/>
      <c r="I13" s="51"/>
      <c r="J13" s="51"/>
      <c r="K13" s="51"/>
      <c r="L13" s="50"/>
    </row>
    <row r="14" spans="2:12" x14ac:dyDescent="0.2">
      <c r="B14" s="37">
        <v>9</v>
      </c>
      <c r="C14" s="51"/>
      <c r="D14" s="51"/>
      <c r="E14" s="51"/>
      <c r="F14" s="51"/>
      <c r="G14" s="51"/>
      <c r="H14" s="51"/>
      <c r="I14" s="51"/>
      <c r="J14" s="51"/>
      <c r="K14" s="51"/>
      <c r="L14" s="50"/>
    </row>
    <row r="27" spans="14:14" x14ac:dyDescent="0.2">
      <c r="N27" s="49"/>
    </row>
    <row r="28" spans="14:14" x14ac:dyDescent="0.2">
      <c r="N28" s="49"/>
    </row>
    <row r="29" spans="14:14" x14ac:dyDescent="0.2">
      <c r="N29" s="49"/>
    </row>
    <row r="30" spans="14:14" x14ac:dyDescent="0.2">
      <c r="N30" s="49"/>
    </row>
    <row r="31" spans="14:14" x14ac:dyDescent="0.2">
      <c r="N31" s="49"/>
    </row>
  </sheetData>
  <pageMargins left="0.75" right="0.75" top="1" bottom="1" header="0.5" footer="0.5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24"/>
  <sheetViews>
    <sheetView showGridLines="0" workbookViewId="0">
      <selection activeCell="J25" sqref="J25"/>
    </sheetView>
  </sheetViews>
  <sheetFormatPr defaultRowHeight="12.75" x14ac:dyDescent="0.2"/>
  <cols>
    <col min="1" max="1" width="2.7109375" style="33" customWidth="1"/>
    <col min="2" max="2" width="5.85546875" style="33" bestFit="1" customWidth="1"/>
    <col min="3" max="3" width="9.140625" style="33"/>
    <col min="4" max="8" width="9.42578125" style="33" customWidth="1"/>
    <col min="9" max="16384" width="9.140625" style="33"/>
  </cols>
  <sheetData>
    <row r="2" spans="2:10" x14ac:dyDescent="0.2">
      <c r="C2" s="56">
        <v>0.05</v>
      </c>
      <c r="D2" s="42" t="s">
        <v>98</v>
      </c>
      <c r="E2" s="42"/>
    </row>
    <row r="3" spans="2:10" x14ac:dyDescent="0.2">
      <c r="C3" s="42">
        <v>1</v>
      </c>
      <c r="D3" s="42" t="s">
        <v>96</v>
      </c>
      <c r="E3" s="42"/>
    </row>
    <row r="4" spans="2:10" x14ac:dyDescent="0.2">
      <c r="C4" s="42">
        <v>1000</v>
      </c>
      <c r="D4" s="42" t="s">
        <v>97</v>
      </c>
      <c r="E4" s="42"/>
    </row>
    <row r="5" spans="2:10" x14ac:dyDescent="0.2">
      <c r="C5" s="55"/>
      <c r="D5" s="55"/>
      <c r="E5" s="55"/>
    </row>
    <row r="6" spans="2:10" x14ac:dyDescent="0.2">
      <c r="D6" s="61" t="s">
        <v>96</v>
      </c>
      <c r="E6" s="62"/>
      <c r="F6" s="62"/>
      <c r="G6" s="62"/>
      <c r="H6" s="63"/>
    </row>
    <row r="7" spans="2:10" x14ac:dyDescent="0.2">
      <c r="C7" s="52"/>
      <c r="D7" s="54">
        <v>1</v>
      </c>
      <c r="E7" s="54">
        <v>2</v>
      </c>
      <c r="F7" s="54">
        <v>3</v>
      </c>
      <c r="G7" s="54">
        <v>4</v>
      </c>
      <c r="H7" s="54">
        <v>5</v>
      </c>
    </row>
    <row r="8" spans="2:10" x14ac:dyDescent="0.2">
      <c r="B8" s="64" t="s">
        <v>58</v>
      </c>
      <c r="C8" s="53">
        <v>1000</v>
      </c>
      <c r="D8" s="52"/>
      <c r="E8" s="52"/>
      <c r="F8" s="52"/>
      <c r="G8" s="52"/>
      <c r="H8" s="52"/>
    </row>
    <row r="9" spans="2:10" x14ac:dyDescent="0.2">
      <c r="B9" s="65"/>
      <c r="C9" s="53">
        <v>2000</v>
      </c>
      <c r="D9" s="52"/>
      <c r="E9" s="52"/>
      <c r="F9" s="52"/>
      <c r="G9" s="52"/>
      <c r="H9" s="52"/>
    </row>
    <row r="10" spans="2:10" x14ac:dyDescent="0.2">
      <c r="B10" s="65"/>
      <c r="C10" s="53">
        <v>3000</v>
      </c>
      <c r="D10" s="52"/>
      <c r="E10" s="52"/>
      <c r="F10" s="52"/>
      <c r="G10" s="52"/>
      <c r="H10" s="52"/>
    </row>
    <row r="11" spans="2:10" x14ac:dyDescent="0.2">
      <c r="B11" s="65"/>
      <c r="C11" s="53">
        <v>4000</v>
      </c>
      <c r="D11" s="52"/>
      <c r="E11" s="52"/>
      <c r="F11" s="52"/>
      <c r="G11" s="52"/>
      <c r="H11" s="52"/>
    </row>
    <row r="12" spans="2:10" x14ac:dyDescent="0.2">
      <c r="B12" s="65"/>
      <c r="C12" s="53">
        <v>5000</v>
      </c>
      <c r="D12" s="52"/>
      <c r="E12" s="52"/>
      <c r="F12" s="52"/>
      <c r="G12" s="52"/>
      <c r="H12" s="52"/>
    </row>
    <row r="13" spans="2:10" x14ac:dyDescent="0.2">
      <c r="B13" s="65"/>
      <c r="C13" s="53">
        <v>6000</v>
      </c>
      <c r="D13" s="52"/>
      <c r="E13" s="52"/>
      <c r="F13" s="52"/>
      <c r="G13" s="52"/>
      <c r="H13" s="52"/>
      <c r="J13" s="49"/>
    </row>
    <row r="14" spans="2:10" x14ac:dyDescent="0.2">
      <c r="B14" s="65"/>
      <c r="C14" s="53">
        <v>7000</v>
      </c>
      <c r="D14" s="52"/>
      <c r="E14" s="52"/>
      <c r="F14" s="52"/>
      <c r="G14" s="52"/>
      <c r="H14" s="52"/>
      <c r="J14" s="49"/>
    </row>
    <row r="15" spans="2:10" x14ac:dyDescent="0.2">
      <c r="B15" s="65"/>
      <c r="C15" s="53">
        <v>8000</v>
      </c>
      <c r="D15" s="52"/>
      <c r="E15" s="52"/>
      <c r="F15" s="52"/>
      <c r="G15" s="52"/>
      <c r="H15" s="52"/>
      <c r="J15" s="49"/>
    </row>
    <row r="16" spans="2:10" x14ac:dyDescent="0.2">
      <c r="B16" s="65"/>
      <c r="C16" s="53">
        <v>9000</v>
      </c>
      <c r="D16" s="52"/>
      <c r="E16" s="52"/>
      <c r="F16" s="52"/>
      <c r="G16" s="52"/>
      <c r="H16" s="52"/>
      <c r="J16" s="49"/>
    </row>
    <row r="17" spans="2:11" x14ac:dyDescent="0.2">
      <c r="B17" s="66"/>
      <c r="C17" s="53">
        <v>10000</v>
      </c>
      <c r="D17" s="52"/>
      <c r="E17" s="52"/>
      <c r="F17" s="52"/>
      <c r="G17" s="52"/>
      <c r="H17" s="52"/>
      <c r="J17" s="49"/>
    </row>
    <row r="24" spans="2:11" x14ac:dyDescent="0.2">
      <c r="K24" s="33" t="s">
        <v>95</v>
      </c>
    </row>
  </sheetData>
  <mergeCells count="2">
    <mergeCell ref="D6:H6"/>
    <mergeCell ref="B8:B17"/>
  </mergeCells>
  <pageMargins left="0.75" right="0.75" top="1" bottom="1" header="0.5" footer="0.5"/>
  <pageSetup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autoPageBreaks="0" fitToPage="1"/>
  </sheetPr>
  <dimension ref="A1:N23"/>
  <sheetViews>
    <sheetView showGridLines="0" topLeftCell="E1" zoomScaleNormal="100" workbookViewId="0">
      <selection activeCell="K13" sqref="K13"/>
    </sheetView>
  </sheetViews>
  <sheetFormatPr defaultRowHeight="21" customHeight="1" x14ac:dyDescent="0.25"/>
  <cols>
    <col min="1" max="1" width="3.28515625" style="1" hidden="1" customWidth="1"/>
    <col min="2" max="2" width="22.42578125" style="1" hidden="1" customWidth="1"/>
    <col min="3" max="3" width="14.42578125" style="1" hidden="1" customWidth="1"/>
    <col min="4" max="4" width="10.28515625" style="1" hidden="1" customWidth="1"/>
    <col min="5" max="5" width="11.42578125" style="1" customWidth="1"/>
    <col min="6" max="6" width="30.85546875" style="1" customWidth="1"/>
    <col min="7" max="7" width="29" style="1" customWidth="1"/>
    <col min="8" max="9" width="12.7109375" style="1" customWidth="1"/>
    <col min="10" max="10" width="3.28515625" style="1" customWidth="1"/>
    <col min="11" max="16384" width="9.140625" style="1"/>
  </cols>
  <sheetData>
    <row r="1" spans="2:14" ht="40.5" customHeight="1" x14ac:dyDescent="0.5">
      <c r="F1" s="14" t="s">
        <v>31</v>
      </c>
      <c r="N1" s="1" t="s">
        <v>30</v>
      </c>
    </row>
    <row r="2" spans="2:14" ht="21" customHeight="1" x14ac:dyDescent="0.25">
      <c r="N2" s="1" t="s">
        <v>29</v>
      </c>
    </row>
    <row r="3" spans="2:14" ht="21" customHeight="1" thickBot="1" x14ac:dyDescent="0.25">
      <c r="B3" s="10" t="s">
        <v>28</v>
      </c>
      <c r="C3" s="9"/>
      <c r="F3" s="13" t="s">
        <v>27</v>
      </c>
      <c r="G3" s="12"/>
      <c r="H3" s="12"/>
      <c r="N3" s="1" t="s">
        <v>26</v>
      </c>
    </row>
    <row r="4" spans="2:14" ht="21" customHeight="1" thickTop="1" thickBot="1" x14ac:dyDescent="0.3">
      <c r="B4" s="7" t="s">
        <v>14</v>
      </c>
      <c r="C4" s="6" t="s">
        <v>13</v>
      </c>
      <c r="F4" s="68">
        <f>G9/F9</f>
        <v>0.62083333333333335</v>
      </c>
      <c r="N4" s="1" t="s">
        <v>25</v>
      </c>
    </row>
    <row r="5" spans="2:14" ht="21" customHeight="1" thickBot="1" x14ac:dyDescent="0.3">
      <c r="B5" s="1" t="s">
        <v>24</v>
      </c>
      <c r="C5" s="2">
        <v>2500</v>
      </c>
      <c r="F5" s="69"/>
      <c r="N5" s="1" t="s">
        <v>23</v>
      </c>
    </row>
    <row r="6" spans="2:14" ht="21" customHeight="1" thickTop="1" x14ac:dyDescent="0.25">
      <c r="B6" s="1" t="s">
        <v>22</v>
      </c>
      <c r="C6" s="2">
        <v>1000</v>
      </c>
      <c r="N6" s="1" t="s">
        <v>21</v>
      </c>
    </row>
    <row r="7" spans="2:14" ht="21" customHeight="1" thickBot="1" x14ac:dyDescent="0.25">
      <c r="B7" s="1" t="s">
        <v>20</v>
      </c>
      <c r="C7" s="2">
        <v>250</v>
      </c>
      <c r="F7" s="10" t="s">
        <v>19</v>
      </c>
      <c r="G7" s="9"/>
      <c r="H7" s="9"/>
    </row>
    <row r="8" spans="2:14" ht="21" customHeight="1" thickBot="1" x14ac:dyDescent="0.25">
      <c r="B8" s="67"/>
      <c r="C8" s="67"/>
      <c r="F8" s="11" t="s">
        <v>18</v>
      </c>
      <c r="G8" s="11" t="s">
        <v>17</v>
      </c>
      <c r="H8" s="70" t="s">
        <v>16</v>
      </c>
      <c r="I8" s="70"/>
    </row>
    <row r="9" spans="2:14" ht="21" customHeight="1" thickBot="1" x14ac:dyDescent="0.25">
      <c r="B9" s="10" t="s">
        <v>15</v>
      </c>
      <c r="C9" s="9"/>
      <c r="F9" s="8">
        <v>12000</v>
      </c>
      <c r="G9" s="8">
        <v>7450</v>
      </c>
      <c r="H9" s="71">
        <f>F9-G9</f>
        <v>4550</v>
      </c>
      <c r="I9" s="71"/>
    </row>
    <row r="10" spans="2:14" ht="21" customHeight="1" thickBot="1" x14ac:dyDescent="0.3">
      <c r="B10" s="7" t="s">
        <v>14</v>
      </c>
      <c r="C10" s="6" t="s">
        <v>13</v>
      </c>
      <c r="F10" s="5"/>
      <c r="G10" s="4"/>
      <c r="H10" s="3"/>
      <c r="I10" s="3"/>
    </row>
    <row r="11" spans="2:14" ht="21" customHeight="1" x14ac:dyDescent="0.25">
      <c r="B11" s="1" t="s">
        <v>12</v>
      </c>
      <c r="C11" s="2">
        <v>800</v>
      </c>
    </row>
    <row r="12" spans="2:14" ht="21" customHeight="1" x14ac:dyDescent="0.25">
      <c r="B12" s="1" t="s">
        <v>11</v>
      </c>
      <c r="C12" s="2">
        <v>120</v>
      </c>
    </row>
    <row r="13" spans="2:14" ht="21" customHeight="1" x14ac:dyDescent="0.25">
      <c r="B13" s="1" t="s">
        <v>10</v>
      </c>
      <c r="C13" s="2">
        <v>50</v>
      </c>
    </row>
    <row r="14" spans="2:14" ht="21" customHeight="1" x14ac:dyDescent="0.25">
      <c r="B14" s="1" t="s">
        <v>9</v>
      </c>
      <c r="C14" s="2">
        <v>45</v>
      </c>
    </row>
    <row r="15" spans="2:14" ht="21" customHeight="1" x14ac:dyDescent="0.25">
      <c r="B15" s="1" t="s">
        <v>8</v>
      </c>
      <c r="C15" s="2">
        <v>500</v>
      </c>
    </row>
    <row r="16" spans="2:14" ht="21" customHeight="1" x14ac:dyDescent="0.25">
      <c r="B16" s="1" t="s">
        <v>7</v>
      </c>
      <c r="C16" s="2">
        <v>273</v>
      </c>
    </row>
    <row r="17" spans="2:3" ht="21" customHeight="1" x14ac:dyDescent="0.25">
      <c r="B17" s="1" t="s">
        <v>6</v>
      </c>
      <c r="C17" s="2">
        <v>120</v>
      </c>
    </row>
    <row r="18" spans="2:3" ht="21" customHeight="1" x14ac:dyDescent="0.25">
      <c r="B18" s="1" t="s">
        <v>5</v>
      </c>
      <c r="C18" s="2">
        <v>50</v>
      </c>
    </row>
    <row r="19" spans="2:3" ht="21" customHeight="1" x14ac:dyDescent="0.25">
      <c r="B19" s="1" t="s">
        <v>4</v>
      </c>
      <c r="C19" s="2">
        <v>100</v>
      </c>
    </row>
    <row r="20" spans="2:3" ht="21" customHeight="1" x14ac:dyDescent="0.25">
      <c r="B20" s="1" t="s">
        <v>3</v>
      </c>
      <c r="C20" s="2">
        <v>78</v>
      </c>
    </row>
    <row r="21" spans="2:3" ht="21" customHeight="1" x14ac:dyDescent="0.25">
      <c r="B21" s="1" t="s">
        <v>2</v>
      </c>
      <c r="C21" s="2">
        <v>50</v>
      </c>
    </row>
    <row r="22" spans="2:3" ht="21" customHeight="1" x14ac:dyDescent="0.25">
      <c r="B22" s="1" t="s">
        <v>1</v>
      </c>
      <c r="C22" s="2">
        <v>100</v>
      </c>
    </row>
    <row r="23" spans="2:3" ht="21" customHeight="1" x14ac:dyDescent="0.25">
      <c r="B23" s="1" t="s">
        <v>0</v>
      </c>
      <c r="C23" s="2">
        <v>50</v>
      </c>
    </row>
  </sheetData>
  <mergeCells count="4">
    <mergeCell ref="B8:C8"/>
    <mergeCell ref="F4:F5"/>
    <mergeCell ref="H8:I8"/>
    <mergeCell ref="H9:I9"/>
  </mergeCells>
  <printOptions horizontalCentered="1"/>
  <pageMargins left="0.7" right="0.7" top="0.75" bottom="0.75" header="0.3" footer="0.3"/>
  <pageSetup paperSize="9" fitToHeight="0" orientation="landscape" r:id="rId1"/>
  <drawing r:id="rId2"/>
  <tableParts count="2">
    <tablePart r:id="rId3"/>
    <tablePart r:id="rId4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5"/>
  <sheetViews>
    <sheetView topLeftCell="A3" zoomScale="150" zoomScaleNormal="150" workbookViewId="0">
      <selection activeCell="J8" sqref="J8"/>
    </sheetView>
  </sheetViews>
  <sheetFormatPr defaultRowHeight="15" x14ac:dyDescent="0.25"/>
  <cols>
    <col min="1" max="1" width="9.140625" style="15"/>
    <col min="2" max="2" width="17.5703125" style="15" customWidth="1"/>
    <col min="3" max="5" width="9.140625" style="15"/>
    <col min="6" max="6" width="11.140625" style="15" customWidth="1"/>
    <col min="7" max="7" width="9.140625" style="15"/>
    <col min="8" max="8" width="11.7109375" style="15" customWidth="1"/>
    <col min="9" max="9" width="10" style="15" bestFit="1" customWidth="1"/>
    <col min="10" max="16384" width="9.140625" style="15"/>
  </cols>
  <sheetData>
    <row r="2" spans="2:10" ht="15" customHeight="1" x14ac:dyDescent="0.25">
      <c r="D2" s="72" t="s">
        <v>32</v>
      </c>
      <c r="E2" s="72"/>
      <c r="F2" s="72"/>
      <c r="G2" s="72"/>
      <c r="H2" s="72"/>
      <c r="I2" s="72"/>
    </row>
    <row r="3" spans="2:10" ht="15" customHeight="1" x14ac:dyDescent="0.25">
      <c r="D3" s="72"/>
      <c r="E3" s="72"/>
      <c r="F3" s="72"/>
      <c r="G3" s="72"/>
      <c r="H3" s="72"/>
      <c r="I3" s="72"/>
    </row>
    <row r="5" spans="2:10" x14ac:dyDescent="0.25">
      <c r="G5" s="16" t="s">
        <v>33</v>
      </c>
      <c r="H5" s="16" t="s">
        <v>34</v>
      </c>
    </row>
    <row r="6" spans="2:10" x14ac:dyDescent="0.25">
      <c r="B6" s="17" t="s">
        <v>35</v>
      </c>
      <c r="C6" s="18">
        <v>189.75</v>
      </c>
      <c r="G6" s="19" t="s">
        <v>36</v>
      </c>
      <c r="H6" s="19">
        <v>57</v>
      </c>
    </row>
    <row r="7" spans="2:10" x14ac:dyDescent="0.25">
      <c r="B7" s="17" t="s">
        <v>37</v>
      </c>
      <c r="C7" s="20">
        <v>0.25948616600790497</v>
      </c>
      <c r="G7" s="19" t="s">
        <v>38</v>
      </c>
      <c r="H7" s="19">
        <v>158</v>
      </c>
      <c r="I7" s="18"/>
    </row>
    <row r="8" spans="2:10" x14ac:dyDescent="0.25">
      <c r="B8" s="17" t="s">
        <v>39</v>
      </c>
      <c r="C8" s="18">
        <f>C6-C6*C7</f>
        <v>140.51250000000005</v>
      </c>
      <c r="G8" s="19" t="s">
        <v>40</v>
      </c>
      <c r="H8" s="19">
        <v>134</v>
      </c>
      <c r="J8" s="18"/>
    </row>
    <row r="9" spans="2:10" x14ac:dyDescent="0.25">
      <c r="G9" s="19" t="s">
        <v>41</v>
      </c>
      <c r="H9" s="19">
        <v>80</v>
      </c>
    </row>
    <row r="10" spans="2:10" x14ac:dyDescent="0.25">
      <c r="G10" s="19" t="s">
        <v>42</v>
      </c>
      <c r="H10" s="19">
        <v>92</v>
      </c>
    </row>
    <row r="11" spans="2:10" x14ac:dyDescent="0.25">
      <c r="G11" s="21" t="s">
        <v>43</v>
      </c>
      <c r="H11" s="21">
        <f>AVERAGE(H6:H10)</f>
        <v>104.2</v>
      </c>
    </row>
    <row r="12" spans="2:10" x14ac:dyDescent="0.25">
      <c r="B12" s="15" t="s">
        <v>44</v>
      </c>
      <c r="G12" s="18"/>
    </row>
    <row r="13" spans="2:10" x14ac:dyDescent="0.25">
      <c r="B13" s="15" t="s">
        <v>45</v>
      </c>
      <c r="F13" s="17"/>
    </row>
    <row r="14" spans="2:10" x14ac:dyDescent="0.25">
      <c r="B14" s="15" t="s">
        <v>46</v>
      </c>
    </row>
    <row r="15" spans="2:10" x14ac:dyDescent="0.25">
      <c r="B15" s="15" t="s">
        <v>47</v>
      </c>
    </row>
  </sheetData>
  <mergeCells count="1">
    <mergeCell ref="D2:I3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3"/>
  <sheetViews>
    <sheetView zoomScale="150" zoomScaleNormal="150" workbookViewId="0">
      <selection activeCell="B9" sqref="B9"/>
    </sheetView>
  </sheetViews>
  <sheetFormatPr defaultRowHeight="15" x14ac:dyDescent="0.25"/>
  <cols>
    <col min="1" max="1" width="13.42578125" style="15" bestFit="1" customWidth="1"/>
    <col min="2" max="2" width="13.140625" style="15" bestFit="1" customWidth="1"/>
    <col min="3" max="4" width="9.140625" style="15"/>
    <col min="5" max="5" width="12.42578125" style="15" customWidth="1"/>
    <col min="6" max="6" width="11.140625" style="15" customWidth="1"/>
    <col min="7" max="7" width="9.140625" style="15"/>
    <col min="8" max="8" width="11.7109375" style="15" customWidth="1"/>
    <col min="9" max="9" width="10.140625" style="15" bestFit="1" customWidth="1"/>
    <col min="10" max="10" width="10" style="15" bestFit="1" customWidth="1"/>
    <col min="11" max="16384" width="9.140625" style="15"/>
  </cols>
  <sheetData>
    <row r="2" spans="1:10" ht="15" customHeight="1" x14ac:dyDescent="0.25">
      <c r="D2" s="72" t="s">
        <v>48</v>
      </c>
      <c r="E2" s="72"/>
      <c r="F2" s="72"/>
      <c r="G2" s="72"/>
      <c r="H2" s="72"/>
      <c r="I2" s="72"/>
    </row>
    <row r="3" spans="1:10" ht="15" customHeight="1" x14ac:dyDescent="0.25">
      <c r="D3" s="72"/>
      <c r="E3" s="72"/>
      <c r="F3" s="72"/>
      <c r="G3" s="72"/>
      <c r="H3" s="72"/>
      <c r="I3" s="72"/>
    </row>
    <row r="5" spans="1:10" x14ac:dyDescent="0.25">
      <c r="E5" s="26">
        <f>-PMT(B6,B7,B8)</f>
        <v>426.31440370914879</v>
      </c>
      <c r="G5" s="26"/>
      <c r="H5" s="21">
        <v>5000</v>
      </c>
      <c r="I5" s="21">
        <v>6500</v>
      </c>
      <c r="J5" s="21">
        <v>8000</v>
      </c>
    </row>
    <row r="6" spans="1:10" x14ac:dyDescent="0.25">
      <c r="A6" s="15" t="s">
        <v>49</v>
      </c>
      <c r="B6" s="23">
        <v>0.04</v>
      </c>
      <c r="D6" s="24">
        <v>3.5000000000000003E-2</v>
      </c>
      <c r="E6" s="18"/>
      <c r="F6" s="17"/>
      <c r="G6" s="24">
        <v>3.5000000000000003E-2</v>
      </c>
    </row>
    <row r="7" spans="1:10" x14ac:dyDescent="0.25">
      <c r="A7" s="15" t="s">
        <v>50</v>
      </c>
      <c r="B7" s="15">
        <v>24</v>
      </c>
      <c r="D7" s="24">
        <v>0.04</v>
      </c>
      <c r="E7" s="18"/>
      <c r="G7" s="24">
        <v>0.04</v>
      </c>
    </row>
    <row r="8" spans="1:10" x14ac:dyDescent="0.25">
      <c r="A8" s="15" t="s">
        <v>51</v>
      </c>
      <c r="B8" s="25">
        <v>6500</v>
      </c>
      <c r="D8" s="24">
        <v>4.4999999999999998E-2</v>
      </c>
      <c r="E8" s="18"/>
      <c r="G8" s="24">
        <v>4.4999999999999998E-2</v>
      </c>
    </row>
    <row r="9" spans="1:10" x14ac:dyDescent="0.25">
      <c r="A9" s="17" t="s">
        <v>101</v>
      </c>
      <c r="B9" s="18"/>
      <c r="D9" s="24">
        <v>0.05</v>
      </c>
      <c r="E9" s="18"/>
      <c r="G9" s="24">
        <v>0.05</v>
      </c>
    </row>
    <row r="10" spans="1:10" x14ac:dyDescent="0.25">
      <c r="D10" s="24">
        <v>5.5E-2</v>
      </c>
      <c r="E10" s="18"/>
      <c r="G10" s="24">
        <v>5.5E-2</v>
      </c>
    </row>
    <row r="11" spans="1:10" x14ac:dyDescent="0.25">
      <c r="D11" s="22" t="s">
        <v>103</v>
      </c>
    </row>
    <row r="12" spans="1:10" x14ac:dyDescent="0.25">
      <c r="B12" s="15" t="s">
        <v>52</v>
      </c>
      <c r="D12" s="22"/>
    </row>
    <row r="13" spans="1:10" x14ac:dyDescent="0.25">
      <c r="B13" s="15" t="s">
        <v>102</v>
      </c>
      <c r="D13" s="22"/>
    </row>
  </sheetData>
  <mergeCells count="1">
    <mergeCell ref="D2:I3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12</vt:i4>
      </vt:variant>
    </vt:vector>
  </HeadingPairs>
  <TitlesOfParts>
    <vt:vector size="12" baseType="lpstr">
      <vt:lpstr>Szukaj Wyniku 1</vt:lpstr>
      <vt:lpstr>Szukaj Wyniku 2</vt:lpstr>
      <vt:lpstr>Solver 1</vt:lpstr>
      <vt:lpstr>Solver 2</vt:lpstr>
      <vt:lpstr>Tabela Danych 1</vt:lpstr>
      <vt:lpstr>Tabela Danych 2 </vt:lpstr>
      <vt:lpstr>Menadzer scenariuszy cw</vt:lpstr>
      <vt:lpstr>szukaj wyniku cwiczenie</vt:lpstr>
      <vt:lpstr>tabela danych cw</vt:lpstr>
      <vt:lpstr>PMT</vt:lpstr>
      <vt:lpstr>solver cw</vt:lpstr>
      <vt:lpstr>solver palety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2019-05-10T16:57:21Z</dcterms:created>
  <dcterms:modified xsi:type="dcterms:W3CDTF">2019-05-24T06:50:00Z</dcterms:modified>
</cp:coreProperties>
</file>