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cel\wykresy\"/>
    </mc:Choice>
  </mc:AlternateContent>
  <bookViews>
    <workbookView xWindow="0" yWindow="0" windowWidth="15300" windowHeight="6660" tabRatio="786" activeTab="6"/>
  </bookViews>
  <sheets>
    <sheet name="WdE 1" sheetId="10" r:id="rId1"/>
    <sheet name="WdE 2" sheetId="11" r:id="rId2"/>
    <sheet name="WdE 3" sheetId="12" r:id="rId3"/>
    <sheet name="WdE 4" sheetId="8" r:id="rId4"/>
    <sheet name="WdE 5" sheetId="9" r:id="rId5"/>
    <sheet name="WdE 6" sheetId="13" r:id="rId6"/>
    <sheet name="WdE 7" sheetId="14" r:id="rId7"/>
  </sheets>
  <definedNames>
    <definedName name="Green" localSheetId="2">#REF!</definedName>
    <definedName name="Green" localSheetId="5">#REF!</definedName>
    <definedName name="Green">#REF!</definedName>
    <definedName name="Hungary" localSheetId="2">#REF!</definedName>
    <definedName name="Hungary" localSheetId="5">#REF!</definedName>
    <definedName name="Hungary">#REF!</definedName>
    <definedName name="Poland" localSheetId="2">#REF!</definedName>
    <definedName name="Poland" localSheetId="5">#REF!</definedName>
    <definedName name="Poland">#REF!</definedName>
    <definedName name="Red" localSheetId="2">#REF!</definedName>
    <definedName name="Red" localSheetId="5">#REF!</definedName>
    <definedName name="Red">#REF!</definedName>
    <definedName name="Yellow" localSheetId="2">#REF!</definedName>
    <definedName name="Yellow" localSheetId="5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C3" i="10" l="1"/>
  <c r="J12" i="13" l="1"/>
  <c r="J11" i="13"/>
  <c r="J10" i="13"/>
  <c r="J9" i="13"/>
  <c r="J8" i="13"/>
  <c r="J7" i="13"/>
  <c r="J6" i="13"/>
  <c r="J5" i="13"/>
  <c r="B3" i="12" l="1"/>
  <c r="B5" i="12" s="1"/>
  <c r="I24" i="12"/>
  <c r="C3" i="11" l="1"/>
  <c r="C5" i="11" s="1"/>
  <c r="J24" i="11"/>
  <c r="C5" i="10"/>
  <c r="B25" i="9"/>
  <c r="B26" i="9"/>
</calcChain>
</file>

<file path=xl/sharedStrings.xml><?xml version="1.0" encoding="utf-8"?>
<sst xmlns="http://schemas.openxmlformats.org/spreadsheetml/2006/main" count="72" uniqueCount="64">
  <si>
    <t>Maksimum</t>
  </si>
  <si>
    <t>Wartość</t>
  </si>
  <si>
    <t>Skala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</si>
  <si>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</si>
  <si>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</si>
  <si>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</si>
  <si>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</si>
  <si>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</si>
  <si>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</si>
  <si>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</si>
  <si>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</si>
  <si>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Licznik</t>
  </si>
  <si>
    <t>Strzałka</t>
  </si>
  <si>
    <t>Dana od -10% do 10%</t>
  </si>
  <si>
    <t>Prędkość</t>
  </si>
  <si>
    <t>km/h</t>
  </si>
  <si>
    <t>Data rozpoczęcia</t>
  </si>
  <si>
    <t>Data Zakończenia</t>
  </si>
  <si>
    <t>Przygotowanie oferty produktów i cen</t>
  </si>
  <si>
    <t>Estymacja sprzedaży produktów</t>
  </si>
  <si>
    <t>Ewaluacja przewidywanych wyników i korekty</t>
  </si>
  <si>
    <t>Akceptacja Planu Katalogu przekazanie do działu Kreacji</t>
  </si>
  <si>
    <t>Przygotowanie pierwszej wersji katalogu</t>
  </si>
  <si>
    <t>Estymacja sprzedaży produktów biorąca pod uwagę wizualizację</t>
  </si>
  <si>
    <t>Akeptacja Ostetecznej wersji katalogu, przekazanie do druku</t>
  </si>
  <si>
    <t>Druk</t>
  </si>
  <si>
    <t>Dystrybucja Katalogu</t>
  </si>
  <si>
    <t>Element</t>
  </si>
  <si>
    <t>Oznaczenie graficzne</t>
  </si>
  <si>
    <t>Znaczenie</t>
  </si>
  <si>
    <t>zadanie krytyczne</t>
  </si>
  <si>
    <t>dowolnie zacieniowany prostokąt</t>
  </si>
  <si>
    <t>zadanie istotne, niepomijalne dla projektu, którego ukończenie warunkuje dalsze postępowanie; zadania krytyczne i niekrytyczne spinane są przez podsumowanie</t>
  </si>
  <si>
    <t>zadanie niekrytyczne</t>
  </si>
  <si>
    <t>prostokąt bez wypełnienia</t>
  </si>
  <si>
    <t>zadanie mniej istotne dla projektu – nie warunkuje jego powodzenia, choć może stanowić ułatwienie dla osiągnięcia celu</t>
  </si>
  <si>
    <t>podsumowanie</t>
  </si>
  <si>
    <t>prostokąt, najczęściej wypełniony, z „ząbkami” na końcach</t>
  </si>
  <si>
    <t>jest to oznaczenie pewnego etapu projektu, który składa się z zadań, zazwyczaj po podsumowaniu występuje kamień milowy, który pozwala na zatwierdzenie danej fazy i przejście dalej</t>
  </si>
  <si>
    <t>kamień milowy (Milestone)</t>
  </si>
  <si>
    <t>kwadrat obrócony o 45°, wypełniony</t>
  </si>
  <si>
    <t>szczególny rodzaj zadania, sygnał zakończenia pewnej fazy, jednorazowe zdarzenie, warunkuje przejście do następnego etapu</t>
  </si>
  <si>
    <t>Źródło: oparte na Wikipedii</t>
  </si>
  <si>
    <t>Wykres Gantta</t>
  </si>
  <si>
    <t>Firma 16</t>
  </si>
  <si>
    <t>Firma 15</t>
  </si>
  <si>
    <t>Firma 14</t>
  </si>
  <si>
    <t>Firma 13</t>
  </si>
  <si>
    <t>Firma 12</t>
  </si>
  <si>
    <t>Firma 11</t>
  </si>
  <si>
    <t>Firma 10</t>
  </si>
  <si>
    <t>Firma 9</t>
  </si>
  <si>
    <t>Firma 8</t>
  </si>
  <si>
    <t>Firma 7</t>
  </si>
  <si>
    <t>Firma 6</t>
  </si>
  <si>
    <t>Firma 5</t>
  </si>
  <si>
    <t>Firma 4</t>
  </si>
  <si>
    <t>Firma 3</t>
  </si>
  <si>
    <t>Firma 2</t>
  </si>
  <si>
    <t>Firma 1</t>
  </si>
  <si>
    <t>RYNEK</t>
  </si>
  <si>
    <t>Sprzedaż</t>
  </si>
  <si>
    <t>Wartości vs PY</t>
  </si>
  <si>
    <t>Sztuki vs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</si>
</sst>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#,##0.0"/>
    <numFmt numFmtId="165" formatCode="0.0"/>
    <numFmt numFmtId="166" formatCode="0.0%"/>
    <numFmt numFmtId="167" formatCode="[$-F400]h:mm:ss\ AM/PM"/>
    <numFmt numFmtId="168" formatCode="yyyy/mm/dd;@"/>
    <numFmt numFmtId="169" formatCode="s"/>
    <numFmt numFmtId="170" formatCode="ss"/>
    <numFmt numFmtId="171" formatCode="dddd"/>
    <numFmt numFmtId="172" formatCode="yy"/>
    <numFmt numFmtId="173" formatCode="&quot;Jest &quot;hh:mm&quot;, czas coś zjeść!&quot;"/>
    <numFmt numFmtId="174" formatCode="yyyy"/>
    <numFmt numFmtId="175" formatCode="m"/>
    <numFmt numFmtId="176" formatCode="mm"/>
    <numFmt numFmtId="177" formatCode="mmm"/>
    <numFmt numFmtId="178" formatCode="mmmm"/>
    <numFmt numFmtId="179" formatCode="&quot;Dziś jest &quot;dddd"/>
    <numFmt numFmtId="180" formatCode="&quot;Witaj, dziś &quot;d\ mmmm\,\ dddd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Bauhaus 93"/>
      <family val="5"/>
    </font>
    <font>
      <sz val="12"/>
      <name val="Arial"/>
      <family val="2"/>
      <charset val="238"/>
    </font>
    <font>
      <sz val="12"/>
      <color indexed="9"/>
      <name val="Arial"/>
      <family val="2"/>
      <charset val="238"/>
    </font>
    <font>
      <sz val="20"/>
      <color indexed="9"/>
      <name val="Bauhaus 93"/>
      <family val="5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</borders>
  <cellStyleXfs count="8">
    <xf numFmtId="0" fontId="0" fillId="0" borderId="0"/>
    <xf numFmtId="37" fontId="4" fillId="0" borderId="0"/>
    <xf numFmtId="9" fontId="3" fillId="0" borderId="0" applyFont="0" applyFill="0" applyBorder="0" applyAlignment="0" applyProtection="0"/>
    <xf numFmtId="0" fontId="3" fillId="0" borderId="0"/>
    <xf numFmtId="9" fontId="16" fillId="0" borderId="0" applyFont="0" applyFill="0" applyBorder="0" applyAlignment="0" applyProtection="0"/>
    <xf numFmtId="3" fontId="2" fillId="0" borderId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1" xfId="0" applyBorder="1"/>
    <xf numFmtId="165" fontId="0" fillId="0" borderId="1" xfId="0" applyNumberFormat="1" applyBorder="1"/>
    <xf numFmtId="0" fontId="6" fillId="0" borderId="1" xfId="0" applyFont="1" applyBorder="1"/>
    <xf numFmtId="9" fontId="0" fillId="0" borderId="1" xfId="0" applyNumberFormat="1" applyBorder="1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9" fontId="7" fillId="4" borderId="0" xfId="0" applyNumberFormat="1" applyFont="1" applyFill="1" applyBorder="1" applyAlignment="1">
      <alignment horizontal="center"/>
    </xf>
    <xf numFmtId="9" fontId="10" fillId="4" borderId="0" xfId="0" applyNumberFormat="1" applyFont="1" applyFill="1" applyBorder="1" applyAlignment="1">
      <alignment horizontal="center"/>
    </xf>
    <xf numFmtId="9" fontId="10" fillId="4" borderId="0" xfId="2" applyFont="1" applyFill="1" applyBorder="1" applyAlignment="1">
      <alignment horizontal="center"/>
    </xf>
    <xf numFmtId="0" fontId="11" fillId="4" borderId="0" xfId="0" applyFont="1" applyFill="1" applyBorder="1"/>
    <xf numFmtId="165" fontId="0" fillId="2" borderId="0" xfId="0" applyNumberFormat="1" applyFill="1"/>
    <xf numFmtId="2" fontId="0" fillId="2" borderId="0" xfId="0" applyNumberFormat="1" applyFill="1"/>
    <xf numFmtId="2" fontId="0" fillId="0" borderId="0" xfId="0" applyNumberFormat="1" applyFill="1"/>
    <xf numFmtId="0" fontId="0" fillId="2" borderId="0" xfId="0" applyFill="1"/>
    <xf numFmtId="166" fontId="0" fillId="3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2" fillId="0" borderId="0" xfId="0" applyFont="1" applyFill="1"/>
    <xf numFmtId="0" fontId="0" fillId="4" borderId="5" xfId="0" applyFill="1" applyBorder="1"/>
    <xf numFmtId="0" fontId="12" fillId="4" borderId="0" xfId="0" applyFont="1" applyFill="1" applyBorder="1"/>
    <xf numFmtId="0" fontId="0" fillId="4" borderId="6" xfId="0" applyFill="1" applyBorder="1"/>
    <xf numFmtId="0" fontId="13" fillId="0" borderId="0" xfId="0" applyFont="1"/>
    <xf numFmtId="0" fontId="0" fillId="5" borderId="0" xfId="0" applyFill="1"/>
    <xf numFmtId="0" fontId="12" fillId="5" borderId="0" xfId="0" applyFont="1" applyFill="1"/>
    <xf numFmtId="0" fontId="0" fillId="5" borderId="2" xfId="0" applyFill="1" applyBorder="1"/>
    <xf numFmtId="0" fontId="0" fillId="5" borderId="3" xfId="0" applyFill="1" applyBorder="1"/>
    <xf numFmtId="0" fontId="12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12" fillId="5" borderId="0" xfId="0" applyFont="1" applyFill="1" applyBorder="1"/>
    <xf numFmtId="0" fontId="0" fillId="5" borderId="6" xfId="0" applyFill="1" applyBorder="1"/>
    <xf numFmtId="0" fontId="13" fillId="5" borderId="0" xfId="0" applyFont="1" applyFill="1"/>
    <xf numFmtId="0" fontId="17" fillId="5" borderId="7" xfId="0" applyFont="1" applyFill="1" applyBorder="1"/>
    <xf numFmtId="2" fontId="17" fillId="5" borderId="7" xfId="0" applyNumberFormat="1" applyFont="1" applyFill="1" applyBorder="1"/>
    <xf numFmtId="0" fontId="17" fillId="5" borderId="8" xfId="0" applyFont="1" applyFill="1" applyBorder="1"/>
    <xf numFmtId="164" fontId="16" fillId="6" borderId="7" xfId="0" applyNumberFormat="1" applyFont="1" applyFill="1" applyBorder="1" applyAlignment="1">
      <alignment horizontal="center"/>
    </xf>
    <xf numFmtId="3" fontId="2" fillId="0" borderId="0" xfId="5"/>
    <xf numFmtId="3" fontId="2" fillId="0" borderId="1" xfId="5" applyBorder="1"/>
    <xf numFmtId="168" fontId="2" fillId="0" borderId="1" xfId="5" applyNumberFormat="1" applyBorder="1"/>
    <xf numFmtId="3" fontId="2" fillId="0" borderId="0" xfId="5" applyBorder="1"/>
    <xf numFmtId="3" fontId="2" fillId="0" borderId="0" xfId="5" applyBorder="1" applyAlignment="1">
      <alignment horizontal="center"/>
    </xf>
    <xf numFmtId="3" fontId="2" fillId="0" borderId="0" xfId="5" applyBorder="1" applyAlignment="1">
      <alignment horizontal="right"/>
    </xf>
    <xf numFmtId="167" fontId="2" fillId="0" borderId="0" xfId="5" applyNumberFormat="1" applyBorder="1" applyAlignment="1">
      <alignment horizontal="center"/>
    </xf>
    <xf numFmtId="169" fontId="2" fillId="0" borderId="0" xfId="5" applyNumberFormat="1" applyBorder="1" applyAlignment="1">
      <alignment horizontal="center"/>
    </xf>
    <xf numFmtId="170" fontId="2" fillId="0" borderId="0" xfId="5" applyNumberFormat="1" applyBorder="1" applyAlignment="1">
      <alignment horizontal="center"/>
    </xf>
    <xf numFmtId="45" fontId="2" fillId="0" borderId="0" xfId="5" applyNumberFormat="1" applyBorder="1" applyAlignment="1">
      <alignment horizontal="center"/>
    </xf>
    <xf numFmtId="171" fontId="2" fillId="0" borderId="0" xfId="5" applyNumberFormat="1" applyBorder="1" applyAlignment="1">
      <alignment horizontal="center"/>
    </xf>
    <xf numFmtId="20" fontId="2" fillId="0" borderId="0" xfId="5" applyNumberFormat="1" applyBorder="1" applyAlignment="1">
      <alignment horizontal="center"/>
    </xf>
    <xf numFmtId="172" fontId="2" fillId="0" borderId="0" xfId="5" applyNumberFormat="1" applyBorder="1" applyAlignment="1">
      <alignment horizontal="center"/>
    </xf>
    <xf numFmtId="173" fontId="18" fillId="0" borderId="0" xfId="5" applyNumberFormat="1" applyFont="1" applyBorder="1" applyAlignment="1">
      <alignment horizontal="center"/>
    </xf>
    <xf numFmtId="174" fontId="2" fillId="0" borderId="0" xfId="5" applyNumberFormat="1" applyBorder="1" applyAlignment="1">
      <alignment horizontal="center"/>
    </xf>
    <xf numFmtId="175" fontId="2" fillId="0" borderId="0" xfId="5" applyNumberFormat="1" applyBorder="1" applyAlignment="1">
      <alignment horizontal="center"/>
    </xf>
    <xf numFmtId="176" fontId="2" fillId="0" borderId="0" xfId="5" applyNumberFormat="1" applyBorder="1" applyAlignment="1">
      <alignment horizontal="center"/>
    </xf>
    <xf numFmtId="177" fontId="2" fillId="0" borderId="0" xfId="5" applyNumberFormat="1" applyBorder="1" applyAlignment="1">
      <alignment horizontal="center"/>
    </xf>
    <xf numFmtId="178" fontId="2" fillId="0" borderId="0" xfId="5" applyNumberFormat="1" applyBorder="1" applyAlignment="1">
      <alignment horizontal="center"/>
    </xf>
    <xf numFmtId="179" fontId="2" fillId="0" borderId="0" xfId="5" applyNumberFormat="1" applyBorder="1" applyAlignment="1">
      <alignment horizontal="center"/>
    </xf>
    <xf numFmtId="180" fontId="2" fillId="0" borderId="0" xfId="5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3" fontId="20" fillId="0" borderId="0" xfId="5" applyFont="1"/>
    <xf numFmtId="0" fontId="1" fillId="0" borderId="0" xfId="6"/>
    <xf numFmtId="166" fontId="0" fillId="0" borderId="0" xfId="7" applyNumberFormat="1" applyFont="1"/>
    <xf numFmtId="0" fontId="1" fillId="0" borderId="0" xfId="6" applyAlignment="1">
      <alignment wrapText="1"/>
    </xf>
    <xf numFmtId="166" fontId="0" fillId="0" borderId="1" xfId="7" applyNumberFormat="1" applyFont="1" applyBorder="1" applyAlignment="1">
      <alignment wrapText="1"/>
    </xf>
    <xf numFmtId="3" fontId="0" fillId="0" borderId="1" xfId="7" applyNumberFormat="1" applyFont="1" applyBorder="1" applyAlignment="1">
      <alignment wrapText="1"/>
    </xf>
    <xf numFmtId="164" fontId="15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</cellXfs>
  <cellStyles count="8">
    <cellStyle name="Normal_99MoPP" xfId="1"/>
    <cellStyle name="Normalny" xfId="0" builtinId="0"/>
    <cellStyle name="Normalny 2" xfId="5"/>
    <cellStyle name="Normalny 3" xfId="6"/>
    <cellStyle name="Procentowy" xfId="2" builtinId="5"/>
    <cellStyle name="Procentowy 2" xfId="4"/>
    <cellStyle name="Procentowy 3" xfId="7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470836664381"/>
          <c:y val="8.8636363636363819E-2"/>
          <c:w val="0.7895799309360233"/>
          <c:h val="0.895454545454545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noFill/>
              <a:ln w="25400">
                <a:noFill/>
              </a:ln>
            </c:spPr>
          </c:dPt>
          <c:dPt>
            <c:idx val="2"/>
            <c:bubble3D val="0"/>
            <c:spPr>
              <a:noFill/>
              <a:ln w="25400">
                <a:noFill/>
              </a:ln>
            </c:spPr>
          </c:dPt>
          <c:dPt>
            <c:idx val="4"/>
            <c:bubble3D val="0"/>
            <c:spPr>
              <a:noFill/>
              <a:ln w="25400">
                <a:noFill/>
              </a:ln>
            </c:spPr>
          </c:dPt>
          <c:dPt>
            <c:idx val="6"/>
            <c:bubble3D val="0"/>
            <c:spPr>
              <a:noFill/>
              <a:ln w="25400">
                <a:noFill/>
              </a:ln>
            </c:spPr>
          </c:dPt>
          <c:dPt>
            <c:idx val="8"/>
            <c:bubble3D val="0"/>
            <c:spPr>
              <a:noFill/>
              <a:ln w="25400">
                <a:noFill/>
              </a:ln>
            </c:spPr>
          </c:dPt>
          <c:dPt>
            <c:idx val="10"/>
            <c:bubble3D val="0"/>
            <c:spPr>
              <a:noFill/>
              <a:ln w="25400">
                <a:noFill/>
              </a:ln>
            </c:spPr>
          </c:dPt>
          <c:dPt>
            <c:idx val="12"/>
            <c:bubble3D val="0"/>
            <c:spPr>
              <a:noFill/>
              <a:ln w="25400">
                <a:noFill/>
              </a:ln>
            </c:spPr>
          </c:dPt>
          <c:dPt>
            <c:idx val="14"/>
            <c:bubble3D val="0"/>
            <c:spPr>
              <a:noFill/>
              <a:ln w="25400">
                <a:noFill/>
              </a:ln>
            </c:spPr>
          </c:dPt>
          <c:dPt>
            <c:idx val="16"/>
            <c:bubble3D val="0"/>
            <c:spPr>
              <a:noFill/>
              <a:ln w="25400">
                <a:noFill/>
              </a:ln>
            </c:spPr>
          </c:dPt>
          <c:dPt>
            <c:idx val="18"/>
            <c:bubble3D val="0"/>
            <c:spPr>
              <a:noFill/>
              <a:ln w="25400">
                <a:noFill/>
              </a:ln>
            </c:spPr>
          </c:dPt>
          <c:dPt>
            <c:idx val="20"/>
            <c:bubble3D val="0"/>
            <c:spPr>
              <a:noFill/>
              <a:ln w="25400">
                <a:noFill/>
              </a:ln>
            </c:spPr>
          </c:dPt>
          <c:dPt>
            <c:idx val="22"/>
            <c:bubble3D val="0"/>
            <c:spPr>
              <a:noFill/>
              <a:ln w="25400">
                <a:noFill/>
              </a:ln>
            </c:spPr>
          </c:dPt>
          <c:dPt>
            <c:idx val="24"/>
            <c:bubble3D val="0"/>
            <c:spPr>
              <a:noFill/>
              <a:ln w="25400">
                <a:noFill/>
              </a:ln>
            </c:spPr>
          </c:dPt>
          <c:dPt>
            <c:idx val="26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8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4426585454373315"/>
                  <c:y val="-0.550352075555772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2372198465171811E-2"/>
                  <c:y val="8.036147655456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2660649382755"/>
                  <c:y val="2.94028463833315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609544548414413"/>
                  <c:y val="-0.100985855028991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125268910524462"/>
                  <c:y val="-0.190136885063280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8975166794684346E-2"/>
                  <c:y val="-8.962324027678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276526806894629E-2"/>
                  <c:y val="-0.100603511517582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6997880274985667E-3"/>
                  <c:y val="-0.112088597620949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3.7594348802591965E-2"/>
                  <c:y val="-0.105184678002206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7.2747700124658768E-2"/>
                  <c:y val="-8.79120544714519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9.8954654716256654E-2"/>
                  <c:y val="-7.1023078636909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0.1164849383806984"/>
                  <c:y val="-3.4541986599501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0.11239893820396736"/>
                  <c:y val="-1.1128847530422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0.11342348739473698"/>
                  <c:y val="4.47502757807448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9.495524296476035E-2"/>
                  <c:y val="6.99288952517298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'WdE 2'!$B$3:$B$33</c:f>
              <c:numCache>
                <c:formatCode>General</c:formatCode>
                <c:ptCount val="31"/>
                <c:pt idx="0">
                  <c:v>4</c:v>
                </c:pt>
                <c:pt idx="1">
                  <c:v>0.06</c:v>
                </c:pt>
                <c:pt idx="2">
                  <c:v>1</c:v>
                </c:pt>
                <c:pt idx="3">
                  <c:v>0.06</c:v>
                </c:pt>
                <c:pt idx="4">
                  <c:v>1</c:v>
                </c:pt>
                <c:pt idx="5">
                  <c:v>0.06</c:v>
                </c:pt>
                <c:pt idx="6">
                  <c:v>1</c:v>
                </c:pt>
                <c:pt idx="7">
                  <c:v>0.06</c:v>
                </c:pt>
                <c:pt idx="8">
                  <c:v>1</c:v>
                </c:pt>
                <c:pt idx="9">
                  <c:v>0.06</c:v>
                </c:pt>
                <c:pt idx="10">
                  <c:v>1</c:v>
                </c:pt>
                <c:pt idx="11">
                  <c:v>0.06</c:v>
                </c:pt>
                <c:pt idx="12">
                  <c:v>1</c:v>
                </c:pt>
                <c:pt idx="13">
                  <c:v>0.06</c:v>
                </c:pt>
                <c:pt idx="14">
                  <c:v>1</c:v>
                </c:pt>
                <c:pt idx="15">
                  <c:v>0.06</c:v>
                </c:pt>
                <c:pt idx="16">
                  <c:v>1</c:v>
                </c:pt>
                <c:pt idx="17">
                  <c:v>0.06</c:v>
                </c:pt>
                <c:pt idx="18">
                  <c:v>1</c:v>
                </c:pt>
                <c:pt idx="19">
                  <c:v>0.06</c:v>
                </c:pt>
                <c:pt idx="20">
                  <c:v>1</c:v>
                </c:pt>
                <c:pt idx="21">
                  <c:v>0.06</c:v>
                </c:pt>
                <c:pt idx="22">
                  <c:v>1</c:v>
                </c:pt>
                <c:pt idx="23">
                  <c:v>0.06</c:v>
                </c:pt>
                <c:pt idx="24">
                  <c:v>1</c:v>
                </c:pt>
                <c:pt idx="25">
                  <c:v>0.06</c:v>
                </c:pt>
                <c:pt idx="26">
                  <c:v>1</c:v>
                </c:pt>
                <c:pt idx="27">
                  <c:v>0.06</c:v>
                </c:pt>
                <c:pt idx="28">
                  <c:v>1</c:v>
                </c:pt>
                <c:pt idx="29">
                  <c:v>0.06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0"/>
        <c:holeSize val="60"/>
      </c:doughnutChart>
      <c:pieChart>
        <c:varyColors val="1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noFill/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2"/>
            <c:spPr>
              <a:noFill/>
              <a:ln w="25400">
                <a:noFill/>
              </a:ln>
            </c:spPr>
          </c:dPt>
          <c:val>
            <c:numRef>
              <c:f>'WdE 2'!$C$3:$C$5</c:f>
              <c:numCache>
                <c:formatCode>0.00</c:formatCode>
                <c:ptCount val="3"/>
                <c:pt idx="0">
                  <c:v>187.2</c:v>
                </c:pt>
                <c:pt idx="1">
                  <c:v>2</c:v>
                </c:pt>
                <c:pt idx="2">
                  <c:v>170.8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2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97648554098913E-2"/>
          <c:y val="0"/>
          <c:w val="0.92488826662755952"/>
          <c:h val="0.96924689897711502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  <c:spPr>
              <a:noFill/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25400">
                <a:noFill/>
              </a:ln>
            </c:spPr>
          </c:dPt>
          <c:val>
            <c:numRef>
              <c:f>'WdE 3'!$B$3:$B$5</c:f>
              <c:numCache>
                <c:formatCode>0.00</c:formatCode>
                <c:ptCount val="3"/>
                <c:pt idx="0">
                  <c:v>256.98</c:v>
                </c:pt>
                <c:pt idx="1">
                  <c:v>2</c:v>
                </c:pt>
                <c:pt idx="2">
                  <c:v>101.01999999999998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2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41260744985703E-2"/>
          <c:y val="0.18861209964412831"/>
          <c:w val="0.88681948424068768"/>
          <c:h val="0.6797153024911044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4'!$B$39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4'!$B$40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4'!$B$41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34064912"/>
        <c:axId val="1334065472"/>
      </c:barChart>
      <c:barChart>
        <c:barDir val="bar"/>
        <c:grouping val="clustered"/>
        <c:varyColors val="0"/>
        <c:ser>
          <c:idx val="3"/>
          <c:order val="3"/>
          <c:tx>
            <c:strRef>
              <c:f>'WdE 4'!$C$38</c:f>
              <c:strCache>
                <c:ptCount val="1"/>
                <c:pt idx="0">
                  <c:v>Projekt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6435530085959901"/>
                  <c:y val="-1.3337443139892222E-2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'WdE 4'!$C$39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4"/>
          <c:order val="4"/>
          <c:tx>
            <c:strRef>
              <c:f>'WdE 4'!$D$38</c:f>
              <c:strCache>
                <c:ptCount val="1"/>
                <c:pt idx="0">
                  <c:v>Projekt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317043822244291"/>
                  <c:y val="-1.5606803597948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'WdE 4'!$D$39</c:f>
              <c:numCache>
                <c:formatCode>0%</c:formatCode>
                <c:ptCount val="1"/>
                <c:pt idx="0">
                  <c:v>0.66700000000000004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0"/>
        <c:overlap val="-100"/>
        <c:axId val="1334066032"/>
        <c:axId val="1334066592"/>
      </c:barChart>
      <c:catAx>
        <c:axId val="133406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40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40654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4064912"/>
        <c:crosses val="autoZero"/>
        <c:crossBetween val="between"/>
      </c:valAx>
      <c:catAx>
        <c:axId val="1334066032"/>
        <c:scaling>
          <c:orientation val="minMax"/>
        </c:scaling>
        <c:delete val="1"/>
        <c:axPos val="l"/>
        <c:majorTickMark val="out"/>
        <c:minorTickMark val="none"/>
        <c:tickLblPos val="nextTo"/>
        <c:crossAx val="1334066592"/>
        <c:crosses val="autoZero"/>
        <c:auto val="1"/>
        <c:lblAlgn val="ctr"/>
        <c:lblOffset val="100"/>
        <c:noMultiLvlLbl val="0"/>
      </c:catAx>
      <c:valAx>
        <c:axId val="1334066592"/>
        <c:scaling>
          <c:orientation val="minMax"/>
          <c:max val="1"/>
        </c:scaling>
        <c:delete val="0"/>
        <c:axPos val="t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4066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pl-PL" sz="1500" b="1" i="0" u="none" strike="noStrike" baseline="0"/>
              <a:t>Thermometer Chart</a:t>
            </a:r>
            <a:endParaRPr lang="en-US" sz="15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10525054231226"/>
          <c:y val="0.17661770219898984"/>
          <c:w val="0.59177602799650042"/>
          <c:h val="0.76881404530316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'WdE 4'!$B$3</c:f>
              <c:strCache>
                <c:ptCount val="1"/>
                <c:pt idx="0">
                  <c:v>Maksimum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val>
            <c:numRef>
              <c:f>'WdE 4'!$C$3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34069952"/>
        <c:axId val="1334070512"/>
      </c:barChart>
      <c:barChart>
        <c:barDir val="col"/>
        <c:grouping val="clustered"/>
        <c:varyColors val="0"/>
        <c:ser>
          <c:idx val="1"/>
          <c:order val="1"/>
          <c:tx>
            <c:strRef>
              <c:f>'WdE 4'!$B$4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'WdE 4'!$C$4</c:f>
              <c:numCache>
                <c:formatCode>0.0</c:formatCode>
                <c:ptCount val="1"/>
                <c:pt idx="0">
                  <c:v>36.6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071632"/>
        <c:axId val="1334071072"/>
      </c:barChart>
      <c:catAx>
        <c:axId val="133406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070512"/>
        <c:crosses val="autoZero"/>
        <c:auto val="1"/>
        <c:lblAlgn val="ctr"/>
        <c:lblOffset val="100"/>
        <c:noMultiLvlLbl val="0"/>
      </c:catAx>
      <c:valAx>
        <c:axId val="1334070512"/>
        <c:scaling>
          <c:orientation val="minMax"/>
          <c:max val="100"/>
        </c:scaling>
        <c:delete val="0"/>
        <c:axPos val="l"/>
        <c:numFmt formatCode="0\C" sourceLinked="0"/>
        <c:majorTickMark val="out"/>
        <c:minorTickMark val="none"/>
        <c:tickLblPos val="nextTo"/>
        <c:crossAx val="1334069952"/>
        <c:crosses val="autoZero"/>
        <c:crossBetween val="between"/>
      </c:valAx>
      <c:valAx>
        <c:axId val="1334071072"/>
        <c:scaling>
          <c:orientation val="minMax"/>
          <c:max val="100"/>
        </c:scaling>
        <c:delete val="0"/>
        <c:axPos val="r"/>
        <c:numFmt formatCode="0\C" sourceLinked="0"/>
        <c:majorTickMark val="out"/>
        <c:minorTickMark val="none"/>
        <c:tickLblPos val="nextTo"/>
        <c:crossAx val="1334071632"/>
        <c:crosses val="max"/>
        <c:crossBetween val="between"/>
      </c:valAx>
      <c:catAx>
        <c:axId val="133407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0710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54585017150786E-2"/>
          <c:y val="8.6687306501548017E-2"/>
          <c:w val="0.89661397112262087"/>
          <c:h val="0.83900928792569662"/>
        </c:manualLayout>
      </c:layout>
      <c:barChart>
        <c:barDir val="col"/>
        <c:grouping val="clustered"/>
        <c:varyColors val="0"/>
        <c:ser>
          <c:idx val="0"/>
          <c:order val="1"/>
          <c:spPr>
            <a:gradFill rotWithShape="0">
              <a:gsLst>
                <a:gs pos="0">
                  <a:srgbClr val="00FF00">
                    <a:gamma/>
                    <a:shade val="50980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50980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5'!$D$25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</c:ser>
        <c:ser>
          <c:idx val="3"/>
          <c:order val="3"/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5'!$E$25</c:f>
              <c:numCache>
                <c:formatCode>0%</c:formatCode>
                <c:ptCount val="1"/>
                <c:pt idx="0">
                  <c:v>0.66700000000000004</c:v>
                </c:pt>
              </c:numCache>
            </c:numRef>
          </c:val>
        </c:ser>
        <c:ser>
          <c:idx val="6"/>
          <c:order val="7"/>
          <c:tx>
            <c:strRef>
              <c:f>'WdE 5'!$F$24</c:f>
              <c:strCache>
                <c:ptCount val="1"/>
                <c:pt idx="0">
                  <c:v>Projekt 3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5'!$F$25</c:f>
              <c:numCache>
                <c:formatCode>0%</c:formatCode>
                <c:ptCount val="1"/>
                <c:pt idx="0">
                  <c:v>0.45</c:v>
                </c:pt>
              </c:numCache>
            </c:numRef>
          </c:val>
        </c:ser>
        <c:ser>
          <c:idx val="7"/>
          <c:order val="8"/>
          <c:tx>
            <c:strRef>
              <c:f>'WdE 5'!$G$24</c:f>
              <c:strCache>
                <c:ptCount val="1"/>
                <c:pt idx="0">
                  <c:v>Projekt 4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5'!$G$25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ser>
          <c:idx val="20"/>
          <c:order val="20"/>
          <c:tx>
            <c:strRef>
              <c:f>'WdE 5'!$H$24</c:f>
              <c:strCache>
                <c:ptCount val="1"/>
                <c:pt idx="0">
                  <c:v>Projekt 5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5'!$H$25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</c:ser>
        <c:ser>
          <c:idx val="21"/>
          <c:order val="21"/>
          <c:tx>
            <c:strRef>
              <c:f>'WdE 5'!$I$24</c:f>
              <c:strCache>
                <c:ptCount val="1"/>
                <c:pt idx="0">
                  <c:v>Projekt 6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5'!$I$25</c:f>
              <c:numCache>
                <c:formatCode>0%</c:formatCode>
                <c:ptCount val="1"/>
                <c:pt idx="0">
                  <c:v>0.56000000000000005</c:v>
                </c:pt>
              </c:numCache>
            </c:numRef>
          </c:val>
        </c:ser>
        <c:ser>
          <c:idx val="22"/>
          <c:order val="22"/>
          <c:tx>
            <c:strRef>
              <c:f>'WdE 5'!$J$24</c:f>
              <c:strCache>
                <c:ptCount val="1"/>
                <c:pt idx="0">
                  <c:v>Projekt 7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5'!$J$25</c:f>
              <c:numCache>
                <c:formatCode>0%</c:formatCode>
                <c:ptCount val="1"/>
                <c:pt idx="0">
                  <c:v>0.44</c:v>
                </c:pt>
              </c:numCache>
            </c:numRef>
          </c:val>
        </c:ser>
        <c:ser>
          <c:idx val="23"/>
          <c:order val="23"/>
          <c:tx>
            <c:strRef>
              <c:f>'WdE 5'!$K$24</c:f>
              <c:strCache>
                <c:ptCount val="1"/>
                <c:pt idx="0">
                  <c:v>Projekt 8</c:v>
                </c:pt>
              </c:strCache>
            </c:strRef>
          </c:tx>
          <c:spPr>
            <a:gradFill rotWithShape="0">
              <a:gsLst>
                <a:gs pos="0">
                  <a:srgbClr val="00FF00">
                    <a:gamma/>
                    <a:shade val="46275"/>
                    <a:invGamma/>
                  </a:srgbClr>
                </a:gs>
                <a:gs pos="50000">
                  <a:srgbClr val="00FF00"/>
                </a:gs>
                <a:gs pos="100000">
                  <a:srgbClr val="00FF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5'!$K$25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40"/>
        <c:axId val="1334811824"/>
        <c:axId val="1334812384"/>
      </c:barChart>
      <c:bar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1"/>
          <c:order val="5"/>
          <c:tx>
            <c:v>1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5"/>
          <c:order val="6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8"/>
          <c:order val="9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9"/>
          <c:order val="10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0"/>
          <c:order val="11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2"/>
          <c:order val="12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3"/>
          <c:order val="13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4"/>
          <c:order val="14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5"/>
          <c:order val="15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6"/>
          <c:order val="16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7"/>
          <c:order val="17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18"/>
          <c:order val="18"/>
          <c:tx>
            <c:v>10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19"/>
          <c:order val="19"/>
          <c:tx>
            <c:v>1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24"/>
          <c:order val="24"/>
          <c:tx>
            <c:v>10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5"/>
          <c:order val="25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26"/>
          <c:order val="26"/>
          <c:tx>
            <c:v>10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7"/>
          <c:order val="27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ser>
          <c:idx val="28"/>
          <c:order val="28"/>
          <c:tx>
            <c:v>10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'WdE 5'!$C$25</c:f>
              <c:numCache>
                <c:formatCode>0%</c:formatCode>
                <c:ptCount val="1"/>
                <c:pt idx="0">
                  <c:v>6.4285714285714293E-2</c:v>
                </c:pt>
              </c:numCache>
            </c:numRef>
          </c:val>
        </c:ser>
        <c:ser>
          <c:idx val="29"/>
          <c:order val="29"/>
          <c:tx>
            <c:v>1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'WdE 5'!$C$26</c:f>
              <c:numCache>
                <c:formatCode>0%</c:formatCode>
                <c:ptCount val="1"/>
                <c:pt idx="0">
                  <c:v>2.1428571428571429E-2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34284112"/>
        <c:axId val="1334284672"/>
      </c:barChart>
      <c:catAx>
        <c:axId val="133481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812384"/>
        <c:crossesAt val="0"/>
        <c:auto val="0"/>
        <c:lblAlgn val="ctr"/>
        <c:lblOffset val="100"/>
        <c:noMultiLvlLbl val="0"/>
      </c:catAx>
      <c:valAx>
        <c:axId val="133481238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4811824"/>
        <c:crosses val="autoZero"/>
        <c:crossBetween val="between"/>
        <c:majorUnit val="0.1"/>
        <c:minorUnit val="2.0000000000000011E-2"/>
      </c:valAx>
      <c:catAx>
        <c:axId val="133428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284672"/>
        <c:crossesAt val="1.0000000000000005E-2"/>
        <c:auto val="0"/>
        <c:lblAlgn val="ctr"/>
        <c:lblOffset val="100"/>
        <c:noMultiLvlLbl val="0"/>
      </c:catAx>
      <c:valAx>
        <c:axId val="1334284672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4284112"/>
        <c:crosses val="max"/>
        <c:crossBetween val="between"/>
        <c:majorUnit val="0.1"/>
        <c:minorUnit val="4.000000000000002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19050</xdr:rowOff>
    </xdr:from>
    <xdr:to>
      <xdr:col>13</xdr:col>
      <xdr:colOff>314325</xdr:colOff>
      <xdr:row>26</xdr:row>
      <xdr:rowOff>152400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375548</xdr:colOff>
      <xdr:row>1</xdr:row>
      <xdr:rowOff>105833</xdr:rowOff>
    </xdr:from>
    <xdr:to>
      <xdr:col>13</xdr:col>
      <xdr:colOff>403035</xdr:colOff>
      <xdr:row>29</xdr:row>
      <xdr:rowOff>95250</xdr:rowOff>
    </xdr:to>
    <xdr:pic>
      <xdr:nvPicPr>
        <xdr:cNvPr id="3" name="Obraz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6" t="7337" r="416"/>
        <a:stretch/>
      </xdr:blipFill>
      <xdr:spPr>
        <a:xfrm>
          <a:off x="2661548" y="264583"/>
          <a:ext cx="5551987" cy="4953000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2</xdr:row>
      <xdr:rowOff>61383</xdr:rowOff>
    </xdr:from>
    <xdr:to>
      <xdr:col>12</xdr:col>
      <xdr:colOff>557741</xdr:colOff>
      <xdr:row>28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43</xdr:row>
      <xdr:rowOff>9525</xdr:rowOff>
    </xdr:from>
    <xdr:to>
      <xdr:col>11</xdr:col>
      <xdr:colOff>381000</xdr:colOff>
      <xdr:row>59</xdr:row>
      <xdr:rowOff>95250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571501</xdr:colOff>
      <xdr:row>43</xdr:row>
      <xdr:rowOff>9525</xdr:rowOff>
    </xdr:from>
    <xdr:to>
      <xdr:col>14</xdr:col>
      <xdr:colOff>552450</xdr:colOff>
      <xdr:row>71</xdr:row>
      <xdr:rowOff>28575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114300</xdr:rowOff>
    </xdr:from>
    <xdr:to>
      <xdr:col>12</xdr:col>
      <xdr:colOff>76200</xdr:colOff>
      <xdr:row>22</xdr:row>
      <xdr:rowOff>114300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</xdr:row>
      <xdr:rowOff>38100</xdr:rowOff>
    </xdr:from>
    <xdr:to>
      <xdr:col>12</xdr:col>
      <xdr:colOff>447675</xdr:colOff>
      <xdr:row>26</xdr:row>
      <xdr:rowOff>47625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904875" y="676275"/>
          <a:ext cx="11325225" cy="3829050"/>
        </a:xfrm>
        <a:prstGeom prst="roundRect">
          <a:avLst>
            <a:gd name="adj" fmla="val 16667"/>
          </a:avLst>
        </a:prstGeom>
        <a:noFill/>
        <a:ln w="76200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36</xdr:row>
      <xdr:rowOff>142875</xdr:rowOff>
    </xdr:from>
    <xdr:to>
      <xdr:col>0</xdr:col>
      <xdr:colOff>1314450</xdr:colOff>
      <xdr:row>36</xdr:row>
      <xdr:rowOff>219075</xdr:rowOff>
    </xdr:to>
    <xdr:sp macro="" textlink="">
      <xdr:nvSpPr>
        <xdr:cNvPr id="5" name="Prostokąt 4"/>
        <xdr:cNvSpPr/>
      </xdr:nvSpPr>
      <xdr:spPr>
        <a:xfrm>
          <a:off x="561975" y="3952875"/>
          <a:ext cx="1143000" cy="762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171450</xdr:colOff>
      <xdr:row>37</xdr:row>
      <xdr:rowOff>142875</xdr:rowOff>
    </xdr:from>
    <xdr:to>
      <xdr:col>0</xdr:col>
      <xdr:colOff>1314450</xdr:colOff>
      <xdr:row>37</xdr:row>
      <xdr:rowOff>228600</xdr:rowOff>
    </xdr:to>
    <xdr:sp macro="" textlink="">
      <xdr:nvSpPr>
        <xdr:cNvPr id="6" name="Prostokąt 5"/>
        <xdr:cNvSpPr/>
      </xdr:nvSpPr>
      <xdr:spPr>
        <a:xfrm>
          <a:off x="561975" y="4324350"/>
          <a:ext cx="1143000" cy="857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95250</xdr:colOff>
      <xdr:row>38</xdr:row>
      <xdr:rowOff>190500</xdr:rowOff>
    </xdr:from>
    <xdr:to>
      <xdr:col>0</xdr:col>
      <xdr:colOff>1362075</xdr:colOff>
      <xdr:row>38</xdr:row>
      <xdr:rowOff>383628</xdr:rowOff>
    </xdr:to>
    <xdr:grpSp>
      <xdr:nvGrpSpPr>
        <xdr:cNvPr id="7" name="Grupa 6"/>
        <xdr:cNvGrpSpPr/>
      </xdr:nvGrpSpPr>
      <xdr:grpSpPr>
        <a:xfrm>
          <a:off x="95250" y="8077200"/>
          <a:ext cx="1266825" cy="193128"/>
          <a:chOff x="1400175" y="4591050"/>
          <a:chExt cx="1143000" cy="193128"/>
        </a:xfrm>
      </xdr:grpSpPr>
      <xdr:sp macro="" textlink="">
        <xdr:nvSpPr>
          <xdr:cNvPr id="8" name="Prostokąt 7"/>
          <xdr:cNvSpPr/>
        </xdr:nvSpPr>
        <xdr:spPr>
          <a:xfrm>
            <a:off x="1400175" y="4591050"/>
            <a:ext cx="1143000" cy="85725"/>
          </a:xfrm>
          <a:prstGeom prst="rect">
            <a:avLst/>
          </a:prstGeom>
          <a:solidFill>
            <a:schemeClr val="accent1">
              <a:lumMod val="50000"/>
            </a:schemeClr>
          </a:solidFill>
          <a:ln w="19050"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9" name="Trójkąt równoramienny 8"/>
          <xdr:cNvSpPr/>
        </xdr:nvSpPr>
        <xdr:spPr>
          <a:xfrm flipH="1" flipV="1">
            <a:off x="1403130" y="4677761"/>
            <a:ext cx="137948" cy="98534"/>
          </a:xfrm>
          <a:prstGeom prst="triangle">
            <a:avLst/>
          </a:prstGeom>
          <a:solidFill>
            <a:schemeClr val="accent1">
              <a:lumMod val="50000"/>
            </a:schemeClr>
          </a:solidFill>
          <a:ln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sp macro="" textlink="">
        <xdr:nvSpPr>
          <xdr:cNvPr id="10" name="Trójkąt równoramienny 9"/>
          <xdr:cNvSpPr/>
        </xdr:nvSpPr>
        <xdr:spPr>
          <a:xfrm flipH="1" flipV="1">
            <a:off x="2399970" y="4685644"/>
            <a:ext cx="137948" cy="98534"/>
          </a:xfrm>
          <a:prstGeom prst="triangle">
            <a:avLst/>
          </a:prstGeom>
          <a:solidFill>
            <a:schemeClr val="accent1">
              <a:lumMod val="50000"/>
            </a:schemeClr>
          </a:solidFill>
          <a:ln>
            <a:solidFill>
              <a:schemeClr val="accent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</xdr:grpSp>
    <xdr:clientData/>
  </xdr:twoCellAnchor>
  <xdr:twoCellAnchor>
    <xdr:from>
      <xdr:col>0</xdr:col>
      <xdr:colOff>650327</xdr:colOff>
      <xdr:row>39</xdr:row>
      <xdr:rowOff>125139</xdr:rowOff>
    </xdr:from>
    <xdr:to>
      <xdr:col>0</xdr:col>
      <xdr:colOff>788275</xdr:colOff>
      <xdr:row>39</xdr:row>
      <xdr:rowOff>249949</xdr:rowOff>
    </xdr:to>
    <xdr:sp macro="" textlink="">
      <xdr:nvSpPr>
        <xdr:cNvPr id="11" name="Schemat blokowy: decyzja 10"/>
        <xdr:cNvSpPr/>
      </xdr:nvSpPr>
      <xdr:spPr>
        <a:xfrm>
          <a:off x="1040852" y="5259114"/>
          <a:ext cx="137948" cy="124810"/>
        </a:xfrm>
        <a:prstGeom prst="flowChartDecision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85726</xdr:colOff>
      <xdr:row>3</xdr:row>
      <xdr:rowOff>0</xdr:rowOff>
    </xdr:from>
    <xdr:to>
      <xdr:col>16</xdr:col>
      <xdr:colOff>47626</xdr:colOff>
      <xdr:row>3</xdr:row>
      <xdr:rowOff>57150</xdr:rowOff>
    </xdr:to>
    <xdr:sp macro="" textlink="">
      <xdr:nvSpPr>
        <xdr:cNvPr id="3" name="pole tekstowe 2"/>
        <xdr:cNvSpPr txBox="1"/>
      </xdr:nvSpPr>
      <xdr:spPr>
        <a:xfrm>
          <a:off x="9229726" y="381000"/>
          <a:ext cx="1181100" cy="57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gaining m.s. in </a:t>
          </a:r>
          <a:endParaRPr lang="pl-PL" sz="1100" b="1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units &amp; value </a:t>
          </a:r>
          <a:endParaRPr lang="pl-PL" sz="1100" b="1"/>
        </a:p>
      </xdr:txBody>
    </xdr:sp>
    <xdr:clientData/>
  </xdr:twoCellAnchor>
  <xdr:twoCellAnchor>
    <xdr:from>
      <xdr:col>6</xdr:col>
      <xdr:colOff>276224</xdr:colOff>
      <xdr:row>18</xdr:row>
      <xdr:rowOff>152400</xdr:rowOff>
    </xdr:from>
    <xdr:to>
      <xdr:col>8</xdr:col>
      <xdr:colOff>209549</xdr:colOff>
      <xdr:row>19</xdr:row>
      <xdr:rowOff>0</xdr:rowOff>
    </xdr:to>
    <xdr:sp macro="" textlink="">
      <xdr:nvSpPr>
        <xdr:cNvPr id="6" name="pole tekstowe 5"/>
        <xdr:cNvSpPr txBox="1"/>
      </xdr:nvSpPr>
      <xdr:spPr>
        <a:xfrm>
          <a:off x="4543424" y="3390900"/>
          <a:ext cx="1152525" cy="38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losing m.s. in </a:t>
          </a:r>
          <a:endParaRPr lang="pl-PL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units &amp; value </a:t>
          </a:r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B2:N7"/>
  <sheetViews>
    <sheetView showGridLines="0" workbookViewId="0">
      <selection activeCell="D27" sqref="D27"/>
    </sheetView>
  </sheetViews>
  <sheetFormatPr defaultRowHeight="12.75" x14ac:dyDescent="0.2"/>
  <cols>
    <col min="2" max="2" width="9.7109375" bestFit="1" customWidth="1"/>
    <col min="11" max="14" width="9.140625" style="1"/>
  </cols>
  <sheetData>
    <row r="2" spans="2:13" x14ac:dyDescent="0.2">
      <c r="B2" t="s">
        <v>11</v>
      </c>
      <c r="C2" t="s">
        <v>12</v>
      </c>
      <c r="D2" t="s">
        <v>13</v>
      </c>
    </row>
    <row r="3" spans="2:13" x14ac:dyDescent="0.2">
      <c r="B3" s="19">
        <v>2.5</v>
      </c>
      <c r="C3" s="17">
        <f>IF(D4&gt;0,D4*25,10+D4*25)-C4/2</f>
        <v>2.2149999999999999</v>
      </c>
      <c r="L3" s="18"/>
    </row>
    <row r="4" spans="2:13" x14ac:dyDescent="0.2">
      <c r="B4" s="19">
        <v>2.5</v>
      </c>
      <c r="C4" s="17">
        <v>7.0000000000000007E-2</v>
      </c>
      <c r="D4" s="20">
        <v>0.09</v>
      </c>
      <c r="L4" s="18"/>
      <c r="M4" s="21"/>
    </row>
    <row r="5" spans="2:13" x14ac:dyDescent="0.2">
      <c r="B5" s="16">
        <v>10</v>
      </c>
      <c r="C5" s="17">
        <f>10-C3-C4</f>
        <v>7.7149999999999999</v>
      </c>
      <c r="L5" s="18"/>
    </row>
    <row r="6" spans="2:13" x14ac:dyDescent="0.2">
      <c r="B6" s="19">
        <v>2.5</v>
      </c>
    </row>
    <row r="7" spans="2:13" x14ac:dyDescent="0.2">
      <c r="B7" s="19">
        <v>2.5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B1:P39"/>
  <sheetViews>
    <sheetView showGridLines="0" zoomScale="90" zoomScaleNormal="90" workbookViewId="0">
      <selection activeCell="B4" sqref="B4"/>
    </sheetView>
  </sheetViews>
  <sheetFormatPr defaultRowHeight="12.75" x14ac:dyDescent="0.2"/>
  <cols>
    <col min="1" max="1" width="6.7109375" customWidth="1"/>
    <col min="6" max="16" width="9.140625" style="1"/>
  </cols>
  <sheetData>
    <row r="1" spans="2:15" x14ac:dyDescent="0.2"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x14ac:dyDescent="0.2">
      <c r="B2" t="s">
        <v>11</v>
      </c>
      <c r="C2" t="s">
        <v>12</v>
      </c>
      <c r="D2" t="s">
        <v>14</v>
      </c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x14ac:dyDescent="0.2">
      <c r="B3">
        <v>4</v>
      </c>
      <c r="C3" s="17">
        <f>D4*0.96</f>
        <v>187.2</v>
      </c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4.25" x14ac:dyDescent="0.25">
      <c r="B4">
        <v>0.06</v>
      </c>
      <c r="C4" s="17">
        <v>2</v>
      </c>
      <c r="D4" s="22">
        <v>195</v>
      </c>
      <c r="F4" s="28"/>
      <c r="G4" s="28"/>
      <c r="H4" s="28"/>
      <c r="I4" s="28"/>
      <c r="J4" s="29"/>
      <c r="K4" s="29"/>
      <c r="L4" s="28"/>
      <c r="M4" s="28"/>
      <c r="N4" s="28"/>
      <c r="O4" s="28"/>
    </row>
    <row r="5" spans="2:15" ht="14.25" x14ac:dyDescent="0.25">
      <c r="B5">
        <v>1</v>
      </c>
      <c r="C5" s="17">
        <f>360-C3-C4</f>
        <v>170.8</v>
      </c>
      <c r="F5" s="28"/>
      <c r="G5" s="28"/>
      <c r="H5" s="28"/>
      <c r="I5" s="28"/>
      <c r="J5" s="29"/>
      <c r="K5" s="29"/>
      <c r="L5" s="28"/>
      <c r="M5" s="28"/>
      <c r="N5" s="28"/>
      <c r="O5" s="28"/>
    </row>
    <row r="6" spans="2:15" ht="14.25" x14ac:dyDescent="0.25">
      <c r="B6">
        <v>0.06</v>
      </c>
      <c r="F6" s="28"/>
      <c r="G6" s="28"/>
      <c r="H6" s="28"/>
      <c r="I6" s="28"/>
      <c r="J6" s="29"/>
      <c r="K6" s="29"/>
      <c r="L6" s="28"/>
      <c r="M6" s="28"/>
      <c r="N6" s="28"/>
      <c r="O6" s="28"/>
    </row>
    <row r="7" spans="2:15" ht="15" thickBot="1" x14ac:dyDescent="0.3">
      <c r="B7">
        <v>1</v>
      </c>
      <c r="F7" s="28"/>
      <c r="G7" s="28"/>
      <c r="H7" s="28"/>
      <c r="I7" s="28"/>
      <c r="J7" s="29"/>
      <c r="K7" s="29"/>
      <c r="L7" s="28"/>
      <c r="M7" s="28"/>
      <c r="N7" s="28"/>
      <c r="O7" s="28"/>
    </row>
    <row r="8" spans="2:15" ht="14.25" x14ac:dyDescent="0.25">
      <c r="B8">
        <v>0.06</v>
      </c>
      <c r="F8" s="30"/>
      <c r="G8" s="31"/>
      <c r="H8" s="31"/>
      <c r="I8" s="31"/>
      <c r="J8" s="32"/>
      <c r="K8" s="32"/>
      <c r="L8" s="31"/>
      <c r="M8" s="31"/>
      <c r="N8" s="31"/>
      <c r="O8" s="33"/>
    </row>
    <row r="9" spans="2:15" ht="14.25" x14ac:dyDescent="0.25">
      <c r="B9">
        <v>1</v>
      </c>
      <c r="F9" s="34"/>
      <c r="G9" s="35"/>
      <c r="H9" s="35"/>
      <c r="I9" s="35"/>
      <c r="J9" s="36"/>
      <c r="K9" s="36"/>
      <c r="L9" s="35"/>
      <c r="M9" s="35"/>
      <c r="N9" s="35"/>
      <c r="O9" s="37"/>
    </row>
    <row r="10" spans="2:15" ht="14.25" x14ac:dyDescent="0.25">
      <c r="B10">
        <v>0.06</v>
      </c>
      <c r="F10" s="34"/>
      <c r="G10" s="35"/>
      <c r="H10" s="35"/>
      <c r="I10" s="35"/>
      <c r="J10" s="36"/>
      <c r="K10" s="36"/>
      <c r="L10" s="35"/>
      <c r="M10" s="35"/>
      <c r="N10" s="35"/>
      <c r="O10" s="37"/>
    </row>
    <row r="11" spans="2:15" ht="14.25" x14ac:dyDescent="0.25">
      <c r="B11">
        <v>1</v>
      </c>
      <c r="F11" s="34"/>
      <c r="G11" s="35"/>
      <c r="H11" s="35"/>
      <c r="I11" s="35"/>
      <c r="J11" s="36"/>
      <c r="K11" s="36"/>
      <c r="L11" s="35"/>
      <c r="M11" s="35"/>
      <c r="N11" s="35"/>
      <c r="O11" s="37"/>
    </row>
    <row r="12" spans="2:15" ht="14.25" x14ac:dyDescent="0.25">
      <c r="B12">
        <v>0.06</v>
      </c>
      <c r="F12" s="24"/>
      <c r="G12" s="7"/>
      <c r="H12" s="7"/>
      <c r="I12" s="7"/>
      <c r="J12" s="25"/>
      <c r="K12" s="25"/>
      <c r="L12" s="7"/>
      <c r="M12" s="7"/>
      <c r="N12" s="7"/>
      <c r="O12" s="26"/>
    </row>
    <row r="13" spans="2:15" ht="14.25" x14ac:dyDescent="0.25">
      <c r="B13">
        <v>1</v>
      </c>
      <c r="F13" s="24"/>
      <c r="G13" s="7"/>
      <c r="H13" s="7"/>
      <c r="I13" s="7"/>
      <c r="J13" s="25"/>
      <c r="K13" s="25"/>
      <c r="L13" s="7"/>
      <c r="M13" s="7"/>
      <c r="N13" s="7"/>
      <c r="O13" s="26"/>
    </row>
    <row r="14" spans="2:15" ht="14.25" x14ac:dyDescent="0.25">
      <c r="B14">
        <v>0.06</v>
      </c>
      <c r="F14" s="24"/>
      <c r="G14" s="7"/>
      <c r="H14" s="7"/>
      <c r="I14" s="7"/>
      <c r="J14" s="25"/>
      <c r="K14" s="25"/>
      <c r="L14" s="7"/>
      <c r="M14" s="7"/>
      <c r="N14" s="7"/>
      <c r="O14" s="26"/>
    </row>
    <row r="15" spans="2:15" ht="14.25" x14ac:dyDescent="0.25">
      <c r="B15">
        <v>1</v>
      </c>
      <c r="F15" s="24"/>
      <c r="G15" s="7"/>
      <c r="H15" s="7"/>
      <c r="I15" s="7"/>
      <c r="J15" s="25"/>
      <c r="K15" s="25"/>
      <c r="L15" s="7"/>
      <c r="M15" s="7"/>
      <c r="N15" s="7"/>
      <c r="O15" s="26"/>
    </row>
    <row r="16" spans="2:15" ht="14.25" x14ac:dyDescent="0.25">
      <c r="B16">
        <v>0.06</v>
      </c>
      <c r="F16" s="24"/>
      <c r="G16" s="7"/>
      <c r="H16" s="7"/>
      <c r="I16" s="7"/>
      <c r="J16" s="25"/>
      <c r="K16" s="25"/>
      <c r="L16" s="7"/>
      <c r="M16" s="7"/>
      <c r="N16" s="7"/>
      <c r="O16" s="26"/>
    </row>
    <row r="17" spans="2:16" ht="14.25" x14ac:dyDescent="0.25">
      <c r="B17">
        <v>1</v>
      </c>
      <c r="F17" s="24"/>
      <c r="G17" s="7"/>
      <c r="H17" s="7"/>
      <c r="I17" s="7"/>
      <c r="J17" s="25"/>
      <c r="K17" s="25"/>
      <c r="L17" s="7"/>
      <c r="M17" s="7"/>
      <c r="N17" s="7"/>
      <c r="O17" s="26"/>
    </row>
    <row r="18" spans="2:16" ht="14.25" x14ac:dyDescent="0.25">
      <c r="B18">
        <v>0.06</v>
      </c>
      <c r="F18" s="24"/>
      <c r="G18" s="7"/>
      <c r="H18" s="7"/>
      <c r="I18" s="7"/>
      <c r="J18" s="25"/>
      <c r="K18" s="25"/>
      <c r="L18" s="7"/>
      <c r="M18" s="7"/>
      <c r="N18" s="7"/>
      <c r="O18" s="26"/>
    </row>
    <row r="19" spans="2:16" ht="14.25" x14ac:dyDescent="0.25">
      <c r="B19">
        <v>1</v>
      </c>
      <c r="F19" s="24"/>
      <c r="G19" s="7"/>
      <c r="H19" s="7"/>
      <c r="I19" s="7"/>
      <c r="J19" s="25"/>
      <c r="K19" s="25"/>
      <c r="L19" s="7"/>
      <c r="M19" s="7"/>
      <c r="N19" s="7"/>
      <c r="O19" s="26"/>
    </row>
    <row r="20" spans="2:16" ht="14.25" x14ac:dyDescent="0.25">
      <c r="B20">
        <v>0.06</v>
      </c>
      <c r="F20" s="24"/>
      <c r="G20" s="7"/>
      <c r="H20" s="7"/>
      <c r="I20" s="7"/>
      <c r="J20" s="25"/>
      <c r="K20" s="25"/>
      <c r="L20" s="7"/>
      <c r="M20" s="7"/>
      <c r="N20" s="7"/>
      <c r="O20" s="26"/>
    </row>
    <row r="21" spans="2:16" ht="14.25" x14ac:dyDescent="0.25">
      <c r="B21">
        <v>1</v>
      </c>
      <c r="F21" s="24"/>
      <c r="G21" s="7"/>
      <c r="H21" s="7"/>
      <c r="I21" s="7"/>
      <c r="J21" s="25"/>
      <c r="K21" s="25"/>
      <c r="L21" s="7"/>
      <c r="M21" s="7"/>
      <c r="N21" s="7"/>
      <c r="O21" s="26"/>
    </row>
    <row r="22" spans="2:16" ht="14.25" x14ac:dyDescent="0.25">
      <c r="B22">
        <v>0.06</v>
      </c>
      <c r="F22" s="24"/>
      <c r="G22" s="7"/>
      <c r="H22" s="7"/>
      <c r="I22" s="7"/>
      <c r="J22" s="25"/>
      <c r="K22" s="25"/>
      <c r="L22" s="7"/>
      <c r="M22" s="7"/>
      <c r="N22" s="7"/>
      <c r="O22" s="26"/>
    </row>
    <row r="23" spans="2:16" ht="15" x14ac:dyDescent="0.2">
      <c r="B23">
        <v>1</v>
      </c>
      <c r="F23" s="24"/>
      <c r="G23" s="7"/>
      <c r="H23" s="7"/>
      <c r="I23" s="7"/>
      <c r="J23" s="74" t="s">
        <v>15</v>
      </c>
      <c r="K23" s="74"/>
      <c r="L23" s="7"/>
      <c r="M23" s="7"/>
      <c r="N23" s="7"/>
      <c r="O23" s="26"/>
    </row>
    <row r="24" spans="2:16" x14ac:dyDescent="0.2">
      <c r="B24">
        <v>0.06</v>
      </c>
      <c r="F24" s="24"/>
      <c r="G24" s="7"/>
      <c r="H24" s="7"/>
      <c r="I24" s="7"/>
      <c r="J24" s="73">
        <f>D4</f>
        <v>195</v>
      </c>
      <c r="K24" s="73"/>
      <c r="L24" s="7"/>
      <c r="M24" s="7"/>
      <c r="N24" s="7"/>
      <c r="O24" s="26"/>
    </row>
    <row r="25" spans="2:16" x14ac:dyDescent="0.2">
      <c r="B25">
        <v>1</v>
      </c>
      <c r="F25" s="24"/>
      <c r="G25" s="7"/>
      <c r="H25" s="7"/>
      <c r="I25" s="7"/>
      <c r="J25" s="73"/>
      <c r="K25" s="73"/>
      <c r="L25" s="7"/>
      <c r="M25" s="7"/>
      <c r="N25" s="7"/>
      <c r="O25" s="26"/>
    </row>
    <row r="26" spans="2:16" ht="14.25" x14ac:dyDescent="0.25">
      <c r="B26">
        <v>0.06</v>
      </c>
      <c r="F26" s="24"/>
      <c r="G26" s="7"/>
      <c r="H26" s="7"/>
      <c r="I26" s="7"/>
      <c r="J26" s="25"/>
      <c r="K26" s="25"/>
      <c r="L26" s="7"/>
      <c r="M26" s="7"/>
      <c r="N26" s="7"/>
      <c r="O26" s="26"/>
    </row>
    <row r="27" spans="2:16" ht="14.25" x14ac:dyDescent="0.25">
      <c r="B27">
        <v>1</v>
      </c>
      <c r="F27" s="24"/>
      <c r="G27" s="7"/>
      <c r="H27" s="7"/>
      <c r="I27" s="7"/>
      <c r="J27" s="25"/>
      <c r="K27" s="25"/>
      <c r="L27" s="7"/>
      <c r="M27" s="7"/>
      <c r="N27" s="7"/>
      <c r="O27" s="26"/>
    </row>
    <row r="28" spans="2:16" ht="15" x14ac:dyDescent="0.2">
      <c r="B28">
        <v>0.06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x14ac:dyDescent="0.2">
      <c r="B29">
        <v>1</v>
      </c>
      <c r="F29"/>
      <c r="G29"/>
      <c r="H29"/>
      <c r="I29"/>
      <c r="J29"/>
      <c r="K29"/>
      <c r="L29"/>
      <c r="M29"/>
      <c r="N29"/>
      <c r="O29"/>
      <c r="P29"/>
    </row>
    <row r="30" spans="2:16" x14ac:dyDescent="0.2">
      <c r="B30">
        <v>0.06</v>
      </c>
      <c r="F30"/>
      <c r="G30"/>
      <c r="H30"/>
      <c r="I30"/>
      <c r="J30"/>
      <c r="K30"/>
      <c r="L30"/>
      <c r="M30"/>
      <c r="N30"/>
      <c r="O30"/>
      <c r="P30"/>
    </row>
    <row r="31" spans="2:16" x14ac:dyDescent="0.2">
      <c r="B31">
        <v>1</v>
      </c>
      <c r="F31"/>
      <c r="G31"/>
      <c r="H31"/>
      <c r="I31"/>
      <c r="J31"/>
      <c r="K31"/>
      <c r="L31"/>
      <c r="M31"/>
      <c r="N31"/>
      <c r="O31"/>
      <c r="P31"/>
    </row>
    <row r="32" spans="2:16" x14ac:dyDescent="0.2">
      <c r="B32">
        <v>0.06</v>
      </c>
      <c r="F32"/>
      <c r="G32"/>
      <c r="H32"/>
      <c r="I32"/>
      <c r="J32"/>
      <c r="K32"/>
      <c r="L32"/>
      <c r="M32"/>
      <c r="N32"/>
      <c r="O32"/>
      <c r="P32"/>
    </row>
    <row r="33" spans="2:16" x14ac:dyDescent="0.2">
      <c r="B33">
        <v>1</v>
      </c>
      <c r="F33"/>
      <c r="G33"/>
      <c r="H33"/>
      <c r="I33"/>
      <c r="J33"/>
      <c r="K33"/>
      <c r="L33"/>
      <c r="M33"/>
      <c r="N33"/>
      <c r="O33"/>
      <c r="P33"/>
    </row>
    <row r="34" spans="2:16" x14ac:dyDescent="0.2">
      <c r="F34"/>
      <c r="G34"/>
      <c r="H34"/>
      <c r="I34"/>
      <c r="J34"/>
      <c r="K34"/>
      <c r="L34"/>
      <c r="M34"/>
      <c r="N34"/>
      <c r="O34"/>
      <c r="P34"/>
    </row>
    <row r="35" spans="2:16" x14ac:dyDescent="0.2">
      <c r="F35"/>
      <c r="G35"/>
      <c r="H35"/>
      <c r="I35"/>
      <c r="J35"/>
      <c r="K35"/>
      <c r="L35"/>
      <c r="M35"/>
      <c r="N35"/>
      <c r="O35"/>
      <c r="P35"/>
    </row>
    <row r="36" spans="2:16" x14ac:dyDescent="0.2">
      <c r="F36"/>
      <c r="G36"/>
      <c r="H36"/>
      <c r="I36"/>
      <c r="J36"/>
      <c r="K36"/>
      <c r="L36"/>
      <c r="M36"/>
      <c r="N36"/>
      <c r="O36"/>
      <c r="P36"/>
    </row>
    <row r="37" spans="2:16" ht="14.25" x14ac:dyDescent="0.25">
      <c r="J37" s="23"/>
      <c r="K37" s="23"/>
    </row>
    <row r="38" spans="2:16" ht="14.25" x14ac:dyDescent="0.25">
      <c r="J38" s="23"/>
      <c r="K38" s="23"/>
    </row>
    <row r="39" spans="2:16" ht="14.25" x14ac:dyDescent="0.25">
      <c r="J39" s="23"/>
      <c r="K39" s="23"/>
    </row>
  </sheetData>
  <mergeCells count="2">
    <mergeCell ref="J24:K25"/>
    <mergeCell ref="J23:K23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showGridLines="0" zoomScale="90" zoomScaleNormal="90" workbookViewId="0">
      <selection activeCell="C13" sqref="C13"/>
    </sheetView>
  </sheetViews>
  <sheetFormatPr defaultRowHeight="12.75" x14ac:dyDescent="0.2"/>
  <cols>
    <col min="1" max="1" width="6.7109375" style="28" customWidth="1"/>
    <col min="2" max="15" width="9.140625" style="28"/>
  </cols>
  <sheetData>
    <row r="2" spans="2:14" x14ac:dyDescent="0.2">
      <c r="B2" s="39" t="s">
        <v>12</v>
      </c>
      <c r="C2" s="39" t="s">
        <v>14</v>
      </c>
    </row>
    <row r="3" spans="2:14" x14ac:dyDescent="0.2">
      <c r="B3" s="40">
        <f>C4*1.22+2</f>
        <v>256.98</v>
      </c>
      <c r="C3" s="41"/>
    </row>
    <row r="4" spans="2:14" ht="14.25" x14ac:dyDescent="0.25">
      <c r="B4" s="40">
        <v>2</v>
      </c>
      <c r="C4" s="42">
        <v>209</v>
      </c>
      <c r="I4" s="29"/>
      <c r="J4" s="29"/>
    </row>
    <row r="5" spans="2:14" ht="14.25" x14ac:dyDescent="0.25">
      <c r="B5" s="40">
        <f>360-B3-B4</f>
        <v>101.01999999999998</v>
      </c>
      <c r="C5" s="41"/>
      <c r="I5" s="29"/>
      <c r="J5" s="29"/>
    </row>
    <row r="6" spans="2:14" ht="14.25" x14ac:dyDescent="0.25">
      <c r="I6" s="29"/>
      <c r="J6" s="29"/>
    </row>
    <row r="7" spans="2:14" ht="15" thickBot="1" x14ac:dyDescent="0.3">
      <c r="I7" s="29"/>
      <c r="J7" s="29"/>
    </row>
    <row r="8" spans="2:14" ht="14.25" x14ac:dyDescent="0.25">
      <c r="E8" s="30"/>
      <c r="F8" s="31"/>
      <c r="G8" s="31"/>
      <c r="H8" s="31"/>
      <c r="I8" s="32"/>
      <c r="J8" s="32"/>
      <c r="K8" s="31"/>
      <c r="L8" s="31"/>
      <c r="M8" s="31"/>
      <c r="N8" s="33"/>
    </row>
    <row r="9" spans="2:14" ht="14.25" x14ac:dyDescent="0.25">
      <c r="E9" s="34"/>
      <c r="F9" s="35"/>
      <c r="G9" s="35"/>
      <c r="H9" s="35"/>
      <c r="I9" s="36"/>
      <c r="J9" s="36"/>
      <c r="K9" s="35"/>
      <c r="L9" s="35"/>
      <c r="M9" s="35"/>
      <c r="N9" s="37"/>
    </row>
    <row r="10" spans="2:14" ht="14.25" x14ac:dyDescent="0.25">
      <c r="E10" s="34"/>
      <c r="F10" s="35"/>
      <c r="G10" s="35"/>
      <c r="H10" s="35"/>
      <c r="I10" s="36"/>
      <c r="J10" s="36"/>
      <c r="K10" s="35"/>
      <c r="L10" s="35"/>
      <c r="M10" s="35"/>
      <c r="N10" s="37"/>
    </row>
    <row r="11" spans="2:14" ht="14.25" x14ac:dyDescent="0.25">
      <c r="E11" s="34"/>
      <c r="F11" s="35"/>
      <c r="G11" s="35"/>
      <c r="H11" s="35"/>
      <c r="I11" s="36"/>
      <c r="J11" s="36"/>
      <c r="K11" s="35"/>
      <c r="L11" s="35"/>
      <c r="M11" s="35"/>
      <c r="N11" s="37"/>
    </row>
    <row r="12" spans="2:14" ht="14.25" x14ac:dyDescent="0.25">
      <c r="E12" s="34"/>
      <c r="F12" s="35"/>
      <c r="G12" s="35"/>
      <c r="H12" s="35"/>
      <c r="I12" s="36"/>
      <c r="J12" s="36"/>
      <c r="K12" s="35"/>
      <c r="L12" s="35"/>
      <c r="M12" s="35"/>
      <c r="N12" s="37"/>
    </row>
    <row r="13" spans="2:14" ht="14.25" x14ac:dyDescent="0.25">
      <c r="E13" s="34"/>
      <c r="F13" s="35"/>
      <c r="G13" s="35"/>
      <c r="H13" s="35"/>
      <c r="I13" s="36"/>
      <c r="J13" s="36"/>
      <c r="K13" s="35"/>
      <c r="L13" s="35"/>
      <c r="M13" s="35"/>
      <c r="N13" s="37"/>
    </row>
    <row r="14" spans="2:14" ht="14.25" x14ac:dyDescent="0.25">
      <c r="E14" s="34"/>
      <c r="F14" s="35"/>
      <c r="G14" s="35"/>
      <c r="H14" s="35"/>
      <c r="I14" s="36"/>
      <c r="J14" s="36"/>
      <c r="K14" s="35"/>
      <c r="L14" s="35"/>
      <c r="M14" s="35"/>
      <c r="N14" s="37"/>
    </row>
    <row r="15" spans="2:14" ht="14.25" x14ac:dyDescent="0.25">
      <c r="E15" s="34"/>
      <c r="F15" s="35"/>
      <c r="G15" s="35"/>
      <c r="H15" s="35"/>
      <c r="I15" s="36"/>
      <c r="J15" s="36"/>
      <c r="K15" s="35"/>
      <c r="L15" s="35"/>
      <c r="M15" s="35"/>
      <c r="N15" s="37"/>
    </row>
    <row r="16" spans="2:14" ht="14.25" x14ac:dyDescent="0.25">
      <c r="E16" s="34"/>
      <c r="F16" s="35"/>
      <c r="G16" s="35"/>
      <c r="H16" s="35"/>
      <c r="I16" s="36"/>
      <c r="J16" s="36"/>
      <c r="K16" s="35"/>
      <c r="L16" s="35"/>
      <c r="M16" s="35"/>
      <c r="N16" s="37"/>
    </row>
    <row r="17" spans="3:15" ht="14.25" x14ac:dyDescent="0.25">
      <c r="E17" s="34"/>
      <c r="F17" s="35"/>
      <c r="G17" s="35"/>
      <c r="H17" s="35"/>
      <c r="I17" s="36"/>
      <c r="J17" s="36"/>
      <c r="K17" s="35"/>
      <c r="L17" s="35"/>
      <c r="M17" s="35"/>
      <c r="N17" s="37"/>
    </row>
    <row r="18" spans="3:15" ht="14.25" x14ac:dyDescent="0.25">
      <c r="E18" s="34"/>
      <c r="F18" s="35"/>
      <c r="G18" s="35"/>
      <c r="H18" s="35"/>
      <c r="I18" s="36"/>
      <c r="J18" s="36"/>
      <c r="K18" s="35"/>
      <c r="L18" s="35"/>
      <c r="M18" s="35"/>
      <c r="N18" s="37"/>
    </row>
    <row r="19" spans="3:15" ht="14.25" x14ac:dyDescent="0.25">
      <c r="E19" s="34"/>
      <c r="F19" s="35"/>
      <c r="G19" s="35"/>
      <c r="H19" s="35"/>
      <c r="I19" s="36"/>
      <c r="J19" s="36"/>
      <c r="K19" s="35"/>
      <c r="L19" s="35"/>
      <c r="M19" s="35"/>
      <c r="N19" s="37"/>
    </row>
    <row r="20" spans="3:15" ht="14.25" x14ac:dyDescent="0.25">
      <c r="E20" s="34"/>
      <c r="F20" s="35"/>
      <c r="G20" s="35"/>
      <c r="H20" s="35"/>
      <c r="I20" s="36"/>
      <c r="J20" s="36"/>
      <c r="K20" s="35"/>
      <c r="L20" s="35"/>
      <c r="M20" s="35"/>
      <c r="N20" s="37"/>
    </row>
    <row r="21" spans="3:15" ht="14.25" x14ac:dyDescent="0.25">
      <c r="E21" s="34"/>
      <c r="F21" s="35"/>
      <c r="G21" s="35"/>
      <c r="H21" s="35"/>
      <c r="I21" s="36"/>
      <c r="J21" s="36"/>
      <c r="K21" s="35"/>
      <c r="L21" s="35"/>
      <c r="M21" s="35"/>
      <c r="N21" s="37"/>
    </row>
    <row r="22" spans="3:15" ht="14.25" x14ac:dyDescent="0.25">
      <c r="E22" s="34"/>
      <c r="F22" s="35"/>
      <c r="G22" s="35"/>
      <c r="H22" s="35"/>
      <c r="I22" s="36"/>
      <c r="J22" s="36"/>
      <c r="K22" s="35"/>
      <c r="L22" s="35"/>
      <c r="M22" s="35"/>
      <c r="N22" s="37"/>
    </row>
    <row r="23" spans="3:15" ht="15" x14ac:dyDescent="0.2">
      <c r="E23" s="34"/>
      <c r="F23" s="35"/>
      <c r="G23" s="35"/>
      <c r="H23" s="35"/>
      <c r="I23" s="75" t="s">
        <v>15</v>
      </c>
      <c r="J23" s="75"/>
      <c r="K23" s="35"/>
      <c r="L23" s="35"/>
      <c r="M23" s="35"/>
      <c r="N23" s="37"/>
    </row>
    <row r="24" spans="3:15" x14ac:dyDescent="0.2">
      <c r="E24" s="34"/>
      <c r="F24" s="35"/>
      <c r="G24" s="35"/>
      <c r="H24" s="35"/>
      <c r="I24" s="76">
        <f>C4</f>
        <v>209</v>
      </c>
      <c r="J24" s="76"/>
      <c r="K24" s="35"/>
      <c r="L24" s="35"/>
      <c r="M24" s="35"/>
      <c r="N24" s="37"/>
    </row>
    <row r="25" spans="3:15" x14ac:dyDescent="0.2">
      <c r="E25" s="34"/>
      <c r="F25" s="35"/>
      <c r="G25" s="35"/>
      <c r="H25" s="35"/>
      <c r="I25" s="76"/>
      <c r="J25" s="76"/>
      <c r="K25" s="35"/>
      <c r="L25" s="35"/>
      <c r="M25" s="35"/>
      <c r="N25" s="37"/>
    </row>
    <row r="26" spans="3:15" ht="14.25" x14ac:dyDescent="0.25">
      <c r="E26" s="34"/>
      <c r="F26" s="35"/>
      <c r="G26" s="35"/>
      <c r="H26" s="35"/>
      <c r="I26" s="36"/>
      <c r="J26" s="36"/>
      <c r="K26" s="35"/>
      <c r="L26" s="35"/>
      <c r="M26" s="35"/>
      <c r="N26" s="37"/>
    </row>
    <row r="27" spans="3:15" ht="14.25" x14ac:dyDescent="0.25">
      <c r="E27" s="34"/>
      <c r="F27" s="35"/>
      <c r="G27" s="35"/>
      <c r="H27" s="35"/>
      <c r="I27" s="36"/>
      <c r="J27" s="36"/>
      <c r="K27" s="35"/>
      <c r="L27" s="35"/>
      <c r="M27" s="35"/>
      <c r="N27" s="37"/>
    </row>
    <row r="28" spans="3:15" ht="15" x14ac:dyDescent="0.2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37" spans="9:10" ht="14.25" x14ac:dyDescent="0.25">
      <c r="I37" s="29"/>
      <c r="J37" s="29"/>
    </row>
    <row r="38" spans="9:10" ht="14.25" x14ac:dyDescent="0.25">
      <c r="I38" s="29"/>
      <c r="J38" s="29"/>
    </row>
    <row r="39" spans="9:10" ht="14.25" x14ac:dyDescent="0.25">
      <c r="I39" s="29"/>
      <c r="J39" s="29"/>
    </row>
  </sheetData>
  <mergeCells count="2">
    <mergeCell ref="I23:J23"/>
    <mergeCell ref="I24:J25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B1:D41"/>
  <sheetViews>
    <sheetView showGridLines="0" topLeftCell="A16" workbookViewId="0">
      <selection activeCell="O39" sqref="O39"/>
    </sheetView>
  </sheetViews>
  <sheetFormatPr defaultRowHeight="12.75" x14ac:dyDescent="0.2"/>
  <cols>
    <col min="2" max="2" width="10.28515625" customWidth="1"/>
    <col min="7" max="7" width="9.42578125" customWidth="1"/>
  </cols>
  <sheetData>
    <row r="1" spans="2:3" ht="6" customHeight="1" x14ac:dyDescent="0.2"/>
    <row r="3" spans="2:3" x14ac:dyDescent="0.2">
      <c r="B3" s="2" t="s">
        <v>0</v>
      </c>
      <c r="C3" s="3">
        <v>100</v>
      </c>
    </row>
    <row r="4" spans="2:3" x14ac:dyDescent="0.2">
      <c r="B4" s="2" t="s">
        <v>1</v>
      </c>
      <c r="C4" s="3">
        <v>36.6</v>
      </c>
    </row>
    <row r="38" spans="2:4" x14ac:dyDescent="0.2">
      <c r="B38" s="4" t="s">
        <v>2</v>
      </c>
      <c r="C38" s="4" t="s">
        <v>3</v>
      </c>
      <c r="D38" s="4" t="s">
        <v>4</v>
      </c>
    </row>
    <row r="39" spans="2:4" x14ac:dyDescent="0.2">
      <c r="B39" s="5">
        <v>0.5</v>
      </c>
      <c r="C39" s="5">
        <v>0.9</v>
      </c>
      <c r="D39" s="5">
        <v>0.66700000000000004</v>
      </c>
    </row>
    <row r="40" spans="2:4" x14ac:dyDescent="0.2">
      <c r="B40" s="5">
        <v>0.3</v>
      </c>
    </row>
    <row r="41" spans="2:4" x14ac:dyDescent="0.2">
      <c r="B41" s="5">
        <v>0.2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B1:M71"/>
  <sheetViews>
    <sheetView showGridLines="0" zoomScale="75" workbookViewId="0">
      <selection activeCell="A44" sqref="A44"/>
    </sheetView>
  </sheetViews>
  <sheetFormatPr defaultRowHeight="12.75" x14ac:dyDescent="0.2"/>
  <cols>
    <col min="1" max="1" width="11.28515625" customWidth="1"/>
    <col min="4" max="11" width="16.85546875" customWidth="1"/>
    <col min="12" max="14" width="12.28515625" customWidth="1"/>
  </cols>
  <sheetData>
    <row r="1" spans="2:13" s="6" customFormat="1" ht="24.75" customHeight="1" x14ac:dyDescent="0.2"/>
    <row r="2" spans="2:13" s="6" customFormat="1" x14ac:dyDescent="0.2"/>
    <row r="3" spans="2:13" s="6" customForma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6" customForma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s="6" customForma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s="6" customForma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6" customForma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s="6" customForma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s="6" customForma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s="6" customForma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s="6" customForma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s="6" customForma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s="6" customForma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s="6" customForma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s="6" customForma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s="6" customForma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s="6" customForma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s="6" customForma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s="6" customForma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s="6" customFormat="1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s="6" customForma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s="6" customForma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s="6" customForma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s="11" customFormat="1" ht="15.75" x14ac:dyDescent="0.25">
      <c r="B24" s="8"/>
      <c r="C24" s="9" t="s">
        <v>2</v>
      </c>
      <c r="D24" s="10" t="s">
        <v>3</v>
      </c>
      <c r="E24" s="10" t="s">
        <v>4</v>
      </c>
      <c r="F24" s="10" t="s">
        <v>5</v>
      </c>
      <c r="G24" s="10" t="s">
        <v>6</v>
      </c>
      <c r="H24" s="10" t="s">
        <v>7</v>
      </c>
      <c r="I24" s="10" t="s">
        <v>8</v>
      </c>
      <c r="J24" s="10" t="s">
        <v>9</v>
      </c>
      <c r="K24" s="10" t="s">
        <v>10</v>
      </c>
      <c r="L24" s="8"/>
      <c r="M24" s="8"/>
    </row>
    <row r="25" spans="2:13" s="11" customFormat="1" ht="15" x14ac:dyDescent="0.2">
      <c r="B25" s="8">
        <f>C25/1.4</f>
        <v>4.5918367346938785E-2</v>
      </c>
      <c r="C25" s="12">
        <v>6.4285714285714293E-2</v>
      </c>
      <c r="D25" s="13">
        <v>0.22</v>
      </c>
      <c r="E25" s="13">
        <v>0.66700000000000004</v>
      </c>
      <c r="F25" s="13">
        <v>0.45</v>
      </c>
      <c r="G25" s="13">
        <v>0.75</v>
      </c>
      <c r="H25" s="13">
        <v>0.95</v>
      </c>
      <c r="I25" s="14">
        <v>0.56000000000000005</v>
      </c>
      <c r="J25" s="14">
        <v>0.44</v>
      </c>
      <c r="K25" s="14">
        <v>0.22</v>
      </c>
      <c r="L25" s="8"/>
      <c r="M25" s="8"/>
    </row>
    <row r="26" spans="2:13" s="6" customFormat="1" ht="15" x14ac:dyDescent="0.2">
      <c r="B26" s="8">
        <f>C26/1.4</f>
        <v>1.5306122448979593E-2</v>
      </c>
      <c r="C26" s="12">
        <v>2.1428571428571429E-2</v>
      </c>
      <c r="D26" s="15"/>
      <c r="E26" s="15"/>
      <c r="F26" s="15"/>
      <c r="G26" s="15"/>
      <c r="H26" s="15"/>
      <c r="I26" s="15"/>
      <c r="J26" s="15"/>
      <c r="K26" s="15"/>
      <c r="L26" s="7"/>
      <c r="M26" s="7"/>
    </row>
    <row r="27" spans="2:13" s="6" customFormat="1" x14ac:dyDescent="0.2"/>
    <row r="28" spans="2:13" s="6" customFormat="1" x14ac:dyDescent="0.2"/>
    <row r="29" spans="2:13" s="6" customFormat="1" x14ac:dyDescent="0.2"/>
    <row r="30" spans="2:13" s="6" customFormat="1" x14ac:dyDescent="0.2"/>
    <row r="31" spans="2:13" s="6" customFormat="1" x14ac:dyDescent="0.2"/>
    <row r="32" spans="2:13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</sheetData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H28" workbookViewId="0">
      <selection activeCell="N6" sqref="N6"/>
    </sheetView>
  </sheetViews>
  <sheetFormatPr defaultRowHeight="15" x14ac:dyDescent="0.25"/>
  <cols>
    <col min="1" max="1" width="21.7109375" style="46" hidden="1" customWidth="1"/>
    <col min="2" max="2" width="29.140625" style="47" hidden="1" customWidth="1"/>
    <col min="3" max="3" width="26.85546875" style="48" hidden="1" customWidth="1"/>
    <col min="4" max="4" width="55.7109375" style="46" hidden="1" customWidth="1"/>
    <col min="5" max="5" width="9.140625" style="46" hidden="1" customWidth="1"/>
    <col min="6" max="6" width="29.140625" style="46" hidden="1" customWidth="1"/>
    <col min="7" max="7" width="28.42578125" style="46" hidden="1" customWidth="1"/>
    <col min="8" max="8" width="9.140625" style="43"/>
    <col min="9" max="9" width="58.42578125" style="43" bestFit="1" customWidth="1"/>
    <col min="10" max="10" width="15.7109375" style="43" bestFit="1" customWidth="1"/>
    <col min="11" max="11" width="16.42578125" style="43" bestFit="1" customWidth="1"/>
    <col min="12" max="16384" width="9.140625" style="43"/>
  </cols>
  <sheetData>
    <row r="1" spans="2:11" ht="21" x14ac:dyDescent="0.35">
      <c r="I1" s="67" t="s">
        <v>43</v>
      </c>
    </row>
    <row r="2" spans="2:11" ht="3.75" customHeight="1" x14ac:dyDescent="0.25"/>
    <row r="3" spans="2:11" x14ac:dyDescent="0.25">
      <c r="F3" s="47"/>
      <c r="I3" s="44"/>
      <c r="J3" s="44" t="s">
        <v>16</v>
      </c>
      <c r="K3" s="44" t="s">
        <v>17</v>
      </c>
    </row>
    <row r="4" spans="2:11" x14ac:dyDescent="0.25">
      <c r="F4" s="49"/>
      <c r="I4" s="44" t="s">
        <v>18</v>
      </c>
      <c r="J4" s="45">
        <v>42191</v>
      </c>
      <c r="K4" s="45">
        <v>42205</v>
      </c>
    </row>
    <row r="5" spans="2:11" x14ac:dyDescent="0.25">
      <c r="I5" s="44" t="s">
        <v>19</v>
      </c>
      <c r="J5" s="45">
        <f>K4+1</f>
        <v>42206</v>
      </c>
      <c r="K5" s="45">
        <v>42212</v>
      </c>
    </row>
    <row r="6" spans="2:11" x14ac:dyDescent="0.25">
      <c r="F6" s="47"/>
      <c r="G6" s="48"/>
      <c r="I6" s="44" t="s">
        <v>20</v>
      </c>
      <c r="J6" s="45">
        <f t="shared" ref="J6:J12" si="0">K5+1</f>
        <v>42213</v>
      </c>
      <c r="K6" s="45">
        <v>42219</v>
      </c>
    </row>
    <row r="7" spans="2:11" x14ac:dyDescent="0.25">
      <c r="F7" s="50"/>
      <c r="G7" s="48"/>
      <c r="I7" s="44" t="s">
        <v>21</v>
      </c>
      <c r="J7" s="45">
        <f t="shared" si="0"/>
        <v>42220</v>
      </c>
      <c r="K7" s="45">
        <v>42220</v>
      </c>
    </row>
    <row r="8" spans="2:11" x14ac:dyDescent="0.25">
      <c r="F8" s="51"/>
      <c r="G8" s="48"/>
      <c r="I8" s="44" t="s">
        <v>22</v>
      </c>
      <c r="J8" s="45">
        <f t="shared" si="0"/>
        <v>42221</v>
      </c>
      <c r="K8" s="45">
        <v>42234</v>
      </c>
    </row>
    <row r="9" spans="2:11" x14ac:dyDescent="0.25">
      <c r="F9" s="52"/>
      <c r="G9" s="48"/>
      <c r="I9" s="44" t="s">
        <v>23</v>
      </c>
      <c r="J9" s="45">
        <f>K8+1-7</f>
        <v>42228</v>
      </c>
      <c r="K9" s="45">
        <v>42235</v>
      </c>
    </row>
    <row r="10" spans="2:11" x14ac:dyDescent="0.25">
      <c r="B10" s="53"/>
      <c r="F10" s="54"/>
      <c r="G10" s="48"/>
      <c r="I10" s="44" t="s">
        <v>24</v>
      </c>
      <c r="J10" s="45">
        <f t="shared" si="0"/>
        <v>42236</v>
      </c>
      <c r="K10" s="45">
        <v>42236</v>
      </c>
    </row>
    <row r="11" spans="2:11" x14ac:dyDescent="0.25">
      <c r="B11" s="55"/>
      <c r="D11" s="48"/>
      <c r="F11" s="56"/>
      <c r="G11" s="48"/>
      <c r="I11" s="44" t="s">
        <v>25</v>
      </c>
      <c r="J11" s="45">
        <f t="shared" si="0"/>
        <v>42237</v>
      </c>
      <c r="K11" s="45">
        <v>42243</v>
      </c>
    </row>
    <row r="12" spans="2:11" x14ac:dyDescent="0.25">
      <c r="B12" s="57"/>
      <c r="D12" s="48"/>
      <c r="I12" s="44" t="s">
        <v>26</v>
      </c>
      <c r="J12" s="45">
        <f t="shared" si="0"/>
        <v>42244</v>
      </c>
      <c r="K12" s="45">
        <v>42250</v>
      </c>
    </row>
    <row r="13" spans="2:11" x14ac:dyDescent="0.25">
      <c r="B13" s="58"/>
    </row>
    <row r="14" spans="2:11" x14ac:dyDescent="0.25">
      <c r="B14" s="59"/>
    </row>
    <row r="15" spans="2:11" x14ac:dyDescent="0.25">
      <c r="B15" s="60"/>
    </row>
    <row r="16" spans="2:11" x14ac:dyDescent="0.25">
      <c r="B16" s="61"/>
    </row>
    <row r="17" spans="2:3" x14ac:dyDescent="0.25">
      <c r="B17" s="62"/>
    </row>
    <row r="18" spans="2:3" x14ac:dyDescent="0.25">
      <c r="B18" s="63"/>
    </row>
    <row r="19" spans="2:3" x14ac:dyDescent="0.25">
      <c r="B19" s="46"/>
      <c r="C19" s="46"/>
    </row>
    <row r="20" spans="2:3" x14ac:dyDescent="0.25">
      <c r="B20" s="46"/>
      <c r="C20" s="46"/>
    </row>
    <row r="36" spans="1:4" x14ac:dyDescent="0.25">
      <c r="A36" s="2"/>
      <c r="B36" s="64" t="s">
        <v>27</v>
      </c>
      <c r="C36" s="64" t="s">
        <v>28</v>
      </c>
      <c r="D36" s="64" t="s">
        <v>29</v>
      </c>
    </row>
    <row r="37" spans="1:4" ht="40.5" customHeight="1" x14ac:dyDescent="0.25">
      <c r="A37" s="2"/>
      <c r="B37" s="65" t="s">
        <v>30</v>
      </c>
      <c r="C37" s="65" t="s">
        <v>31</v>
      </c>
      <c r="D37" s="65" t="s">
        <v>32</v>
      </c>
    </row>
    <row r="38" spans="1:4" ht="40.5" customHeight="1" x14ac:dyDescent="0.25">
      <c r="A38" s="2"/>
      <c r="B38" s="65" t="s">
        <v>33</v>
      </c>
      <c r="C38" s="65" t="s">
        <v>34</v>
      </c>
      <c r="D38" s="65" t="s">
        <v>35</v>
      </c>
    </row>
    <row r="39" spans="1:4" ht="40.5" customHeight="1" x14ac:dyDescent="0.25">
      <c r="A39" s="2"/>
      <c r="B39" s="65" t="s">
        <v>36</v>
      </c>
      <c r="C39" s="65" t="s">
        <v>37</v>
      </c>
      <c r="D39" s="65" t="s">
        <v>38</v>
      </c>
    </row>
    <row r="40" spans="1:4" ht="40.5" customHeight="1" x14ac:dyDescent="0.25">
      <c r="A40" s="2"/>
      <c r="B40" s="65" t="s">
        <v>39</v>
      </c>
      <c r="C40" s="65" t="s">
        <v>40</v>
      </c>
      <c r="D40" s="65" t="s">
        <v>41</v>
      </c>
    </row>
    <row r="41" spans="1:4" x14ac:dyDescent="0.25">
      <c r="A41" s="66" t="s">
        <v>42</v>
      </c>
      <c r="B41"/>
      <c r="C41"/>
      <c r="D4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tabSelected="1" workbookViewId="0">
      <selection activeCell="G3" sqref="G3"/>
    </sheetView>
  </sheetViews>
  <sheetFormatPr defaultRowHeight="15" x14ac:dyDescent="0.25"/>
  <cols>
    <col min="1" max="1" width="6.42578125" style="68" customWidth="1"/>
    <col min="2" max="2" width="11.140625" style="68" customWidth="1"/>
    <col min="3" max="3" width="9.140625" style="69" customWidth="1"/>
    <col min="4" max="4" width="9.28515625" style="69" bestFit="1" customWidth="1"/>
    <col min="5" max="5" width="10.85546875" style="68" bestFit="1" customWidth="1"/>
    <col min="6" max="6" width="18.140625" style="68" customWidth="1"/>
    <col min="7" max="16384" width="9.140625" style="68"/>
  </cols>
  <sheetData>
    <row r="2" spans="2:5" s="70" customFormat="1" ht="26.25" x14ac:dyDescent="0.25">
      <c r="B2" s="71"/>
      <c r="C2" s="71" t="s">
        <v>63</v>
      </c>
      <c r="D2" s="71" t="s">
        <v>62</v>
      </c>
      <c r="E2" s="71" t="s">
        <v>61</v>
      </c>
    </row>
    <row r="3" spans="2:5" x14ac:dyDescent="0.25">
      <c r="B3" s="71" t="s">
        <v>60</v>
      </c>
      <c r="C3" s="71">
        <v>1.3346246309225897E-2</v>
      </c>
      <c r="D3" s="71">
        <v>6.4549000255282561E-3</v>
      </c>
      <c r="E3" s="72">
        <v>59071.784318540085</v>
      </c>
    </row>
    <row r="4" spans="2:5" x14ac:dyDescent="0.25">
      <c r="B4" s="71" t="s">
        <v>59</v>
      </c>
      <c r="C4" s="71">
        <v>-7.9885064197595061E-3</v>
      </c>
      <c r="D4" s="71">
        <v>1.9878493811636314E-2</v>
      </c>
      <c r="E4" s="72">
        <v>2011.2014320165922</v>
      </c>
    </row>
    <row r="5" spans="2:5" x14ac:dyDescent="0.25">
      <c r="B5" s="71" t="s">
        <v>58</v>
      </c>
      <c r="C5" s="71">
        <v>-1.5203788548846077E-2</v>
      </c>
      <c r="D5" s="71">
        <v>9.3775614935485696E-3</v>
      </c>
      <c r="E5" s="72">
        <v>1962.7260980022065</v>
      </c>
    </row>
    <row r="6" spans="2:5" x14ac:dyDescent="0.25">
      <c r="B6" s="71" t="s">
        <v>57</v>
      </c>
      <c r="C6" s="71">
        <v>-4.5977643072531802E-3</v>
      </c>
      <c r="D6" s="71">
        <v>-1.8881930395962969E-2</v>
      </c>
      <c r="E6" s="72">
        <v>1902.8546821737782</v>
      </c>
    </row>
    <row r="7" spans="2:5" x14ac:dyDescent="0.25">
      <c r="B7" s="71" t="s">
        <v>56</v>
      </c>
      <c r="C7" s="71">
        <v>4.043571475430819E-3</v>
      </c>
      <c r="D7" s="71">
        <v>2.2405611100254876E-2</v>
      </c>
      <c r="E7" s="72">
        <v>1759.5800138733136</v>
      </c>
    </row>
    <row r="8" spans="2:5" x14ac:dyDescent="0.25">
      <c r="B8" s="71" t="s">
        <v>55</v>
      </c>
      <c r="C8" s="71">
        <v>1.8966263047659134E-2</v>
      </c>
      <c r="D8" s="71">
        <v>1.3103721382844751E-2</v>
      </c>
      <c r="E8" s="72">
        <v>1732.9817465787899</v>
      </c>
    </row>
    <row r="9" spans="2:5" x14ac:dyDescent="0.25">
      <c r="B9" s="71" t="s">
        <v>54</v>
      </c>
      <c r="C9" s="71">
        <v>1.6650473981863444E-3</v>
      </c>
      <c r="D9" s="71">
        <v>5.6829909062388086E-3</v>
      </c>
      <c r="E9" s="72">
        <v>1609.940557988544</v>
      </c>
    </row>
    <row r="10" spans="2:5" x14ac:dyDescent="0.25">
      <c r="B10" s="71" t="s">
        <v>53</v>
      </c>
      <c r="C10" s="71">
        <v>1.8992847886746846E-2</v>
      </c>
      <c r="D10" s="71">
        <v>1.4173216508301344E-2</v>
      </c>
      <c r="E10" s="72">
        <v>1557.9316072978447</v>
      </c>
    </row>
    <row r="11" spans="2:5" x14ac:dyDescent="0.25">
      <c r="B11" s="71" t="s">
        <v>52</v>
      </c>
      <c r="C11" s="71">
        <v>1.8254654443990385E-2</v>
      </c>
      <c r="D11" s="71">
        <v>-1.5085376596596244E-2</v>
      </c>
      <c r="E11" s="72">
        <v>1384.1556606746585</v>
      </c>
    </row>
    <row r="12" spans="2:5" x14ac:dyDescent="0.25">
      <c r="B12" s="71" t="s">
        <v>51</v>
      </c>
      <c r="C12" s="71">
        <v>1.1211205623713923E-2</v>
      </c>
      <c r="D12" s="71">
        <v>-1.2654984330169605E-2</v>
      </c>
      <c r="E12" s="72">
        <v>1303.250840146495</v>
      </c>
    </row>
    <row r="13" spans="2:5" x14ac:dyDescent="0.25">
      <c r="B13" s="71" t="s">
        <v>50</v>
      </c>
      <c r="C13" s="71">
        <v>2.1301116912651945E-2</v>
      </c>
      <c r="D13" s="71">
        <v>2.033235804573821E-2</v>
      </c>
      <c r="E13" s="72">
        <v>1212.9571995607901</v>
      </c>
    </row>
    <row r="14" spans="2:5" x14ac:dyDescent="0.25">
      <c r="B14" s="71" t="s">
        <v>49</v>
      </c>
      <c r="C14" s="71">
        <v>-7.1943940715176423E-3</v>
      </c>
      <c r="D14" s="71">
        <v>-1.9014608923243782E-3</v>
      </c>
      <c r="E14" s="72">
        <v>1184.3350905506923</v>
      </c>
    </row>
    <row r="15" spans="2:5" x14ac:dyDescent="0.25">
      <c r="B15" s="71" t="s">
        <v>48</v>
      </c>
      <c r="C15" s="71">
        <v>2.367466896798523E-3</v>
      </c>
      <c r="D15" s="71">
        <v>1.5846168177724353E-2</v>
      </c>
      <c r="E15" s="72">
        <v>1040.6682190161612</v>
      </c>
    </row>
    <row r="16" spans="2:5" x14ac:dyDescent="0.25">
      <c r="B16" s="71" t="s">
        <v>47</v>
      </c>
      <c r="C16" s="71">
        <v>7.1354274647348961E-3</v>
      </c>
      <c r="D16" s="71">
        <v>-1.9728658691273146E-2</v>
      </c>
      <c r="E16" s="72">
        <v>1011.9110013043432</v>
      </c>
    </row>
    <row r="17" spans="2:5" x14ac:dyDescent="0.25">
      <c r="B17" s="71" t="s">
        <v>46</v>
      </c>
      <c r="C17" s="71">
        <v>6.1644557718782481E-3</v>
      </c>
      <c r="D17" s="71">
        <v>7.0134230702034173E-3</v>
      </c>
      <c r="E17" s="72">
        <v>944.29016935587424</v>
      </c>
    </row>
    <row r="18" spans="2:5" x14ac:dyDescent="0.25">
      <c r="B18" s="71" t="s">
        <v>45</v>
      </c>
      <c r="C18" s="71">
        <v>2.0393563223409402E-2</v>
      </c>
      <c r="D18" s="71">
        <v>4.7088716085649171E-3</v>
      </c>
      <c r="E18" s="72">
        <v>933</v>
      </c>
    </row>
    <row r="19" spans="2:5" x14ac:dyDescent="0.25">
      <c r="B19" s="71" t="s">
        <v>44</v>
      </c>
      <c r="C19" s="71">
        <v>1.7018102099323373E-2</v>
      </c>
      <c r="D19" s="71">
        <v>6.4023056339835432E-3</v>
      </c>
      <c r="E19" s="72">
        <v>922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WdE 1</vt:lpstr>
      <vt:lpstr>WdE 2</vt:lpstr>
      <vt:lpstr>WdE 3</vt:lpstr>
      <vt:lpstr>WdE 4</vt:lpstr>
      <vt:lpstr>WdE 5</vt:lpstr>
      <vt:lpstr>WdE 6</vt:lpstr>
      <vt:lpstr>WdE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user</cp:lastModifiedBy>
  <dcterms:created xsi:type="dcterms:W3CDTF">2009-02-10T14:59:36Z</dcterms:created>
  <dcterms:modified xsi:type="dcterms:W3CDTF">2019-05-10T09:13:12Z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