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xcel\zajecia 1\"/>
    </mc:Choice>
  </mc:AlternateContent>
  <bookViews>
    <workbookView xWindow="0" yWindow="0" windowWidth="20490" windowHeight="7755" tabRatio="895"/>
  </bookViews>
  <sheets>
    <sheet name="SUMA" sheetId="15" r:id="rId1"/>
    <sheet name="ŚREDNIA" sheetId="18" r:id="rId2"/>
    <sheet name="JEŻELI" sheetId="4" r:id="rId3"/>
    <sheet name="ZAOKR" sheetId="17" r:id="rId4"/>
    <sheet name="MAX MIN" sheetId="16" r:id="rId5"/>
    <sheet name="ILE.NIEPUSTYCH" sheetId="9" r:id="rId6"/>
    <sheet name="DZIŚ" sheetId="19" r:id="rId7"/>
    <sheet name="ORAZ LUB" sheetId="5" r:id="rId8"/>
    <sheet name="Zagnieżdżanie Funkcji" sheetId="14" r:id="rId9"/>
    <sheet name="SUMA.ILOCZYNÓW" sheetId="6" r:id="rId10"/>
    <sheet name="Funkcje Tekstowe" sheetId="8" r:id="rId11"/>
    <sheet name="CZY.BŁĄD" sheetId="22" r:id="rId12"/>
    <sheet name="SUMY.CZĘŚCIOWE" sheetId="21" r:id="rId13"/>
    <sheet name="MODUŁ.LICZBY" sheetId="20" r:id="rId14"/>
  </sheets>
  <definedNames>
    <definedName name="Green" localSheetId="12">#REF!</definedName>
    <definedName name="Green" localSheetId="1">#REF!</definedName>
    <definedName name="Green" localSheetId="8">#REF!</definedName>
    <definedName name="Green">#REF!</definedName>
    <definedName name="Hungary" localSheetId="12">#REF!</definedName>
    <definedName name="Hungary" localSheetId="1">#REF!</definedName>
    <definedName name="Hungary" localSheetId="8">#REF!</definedName>
    <definedName name="Hungary">#REF!</definedName>
    <definedName name="Poland" localSheetId="12">#REF!</definedName>
    <definedName name="Poland" localSheetId="1">#REF!</definedName>
    <definedName name="Poland" localSheetId="8">#REF!</definedName>
    <definedName name="Poland">#REF!</definedName>
    <definedName name="Red" localSheetId="12">#REF!</definedName>
    <definedName name="Red" localSheetId="1">#REF!</definedName>
    <definedName name="Red" localSheetId="8">#REF!</definedName>
    <definedName name="Red">#REF!</definedName>
    <definedName name="Yellow" localSheetId="12">#REF!</definedName>
    <definedName name="Yellow" localSheetId="1">#REF!</definedName>
    <definedName name="Yellow" localSheetId="8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C3" i="20" l="1"/>
  <c r="C4" i="20"/>
  <c r="C5" i="20"/>
  <c r="C6" i="20"/>
  <c r="C7" i="20"/>
  <c r="C8" i="20"/>
  <c r="C9" i="20"/>
  <c r="C10" i="20"/>
  <c r="C11" i="20"/>
  <c r="C12" i="20"/>
  <c r="C13" i="20"/>
  <c r="C4" i="17" l="1"/>
  <c r="C5" i="17"/>
  <c r="C6" i="17"/>
  <c r="C7" i="17"/>
  <c r="C8" i="17"/>
  <c r="C9" i="17"/>
  <c r="C10" i="17"/>
  <c r="C11" i="17"/>
  <c r="C12" i="17"/>
  <c r="C3" i="17"/>
  <c r="D14" i="22" l="1"/>
  <c r="D25" i="21"/>
  <c r="E25" i="21" l="1"/>
  <c r="H14" i="22"/>
  <c r="C8" i="21"/>
  <c r="D8" i="21"/>
  <c r="E8" i="21"/>
  <c r="F8" i="21"/>
  <c r="C13" i="21"/>
  <c r="D13" i="21"/>
  <c r="E13" i="21"/>
  <c r="F13" i="21"/>
  <c r="C18" i="21"/>
  <c r="D18" i="21"/>
  <c r="E18" i="21"/>
  <c r="F18" i="21"/>
  <c r="C25" i="21"/>
  <c r="F25" i="21"/>
  <c r="C27" i="21"/>
  <c r="G5" i="6"/>
  <c r="I4" i="6" l="1"/>
</calcChain>
</file>

<file path=xl/sharedStrings.xml><?xml version="1.0" encoding="utf-8"?>
<sst xmlns="http://schemas.openxmlformats.org/spreadsheetml/2006/main" count="229" uniqueCount="156">
  <si>
    <t>Wzrost sprzedaży</t>
  </si>
  <si>
    <t>wzrost %</t>
  </si>
  <si>
    <t>produkt A</t>
  </si>
  <si>
    <t>produkt B</t>
  </si>
  <si>
    <t>Imie</t>
  </si>
  <si>
    <t>Płeć</t>
  </si>
  <si>
    <t>Agata</t>
  </si>
  <si>
    <t>Marcin</t>
  </si>
  <si>
    <t>Łucja</t>
  </si>
  <si>
    <t>Ewelina</t>
  </si>
  <si>
    <t>Kamil</t>
  </si>
  <si>
    <t>Kamilia</t>
  </si>
  <si>
    <t>Wojciech</t>
  </si>
  <si>
    <t>Przemysław</t>
  </si>
  <si>
    <t>Agnieszka</t>
  </si>
  <si>
    <t>Dorota</t>
  </si>
  <si>
    <t>Marta</t>
  </si>
  <si>
    <t>&lt;50</t>
  </si>
  <si>
    <t>&gt;100</t>
  </si>
  <si>
    <t>Oddział 1</t>
  </si>
  <si>
    <t>Oddział 2</t>
  </si>
  <si>
    <t>Oddział 3</t>
  </si>
  <si>
    <t>ORAZ</t>
  </si>
  <si>
    <t>LUB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</si>
  <si>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</si>
  <si>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</si>
  <si>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</si>
  <si>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</si>
  <si>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</si>
  <si>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</si>
  <si>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</si>
  <si>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</si>
  <si>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</si>
  <si>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</si>
  <si>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</si>
  <si>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</si>
  <si>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Total</t>
  </si>
  <si>
    <t xml:space="preserve">Modern Trade </t>
  </si>
  <si>
    <t>...</t>
  </si>
  <si>
    <t>pojemność</t>
  </si>
  <si>
    <t>maj 2007</t>
  </si>
  <si>
    <t>Tonik Bezalk. Super Day 200ml Very Cool Brand</t>
  </si>
  <si>
    <t>Tonik Bezalk. Super Night 150ml The Best Brand</t>
  </si>
  <si>
    <t>Tonik Bezalk. Super Life 90ml, Friendly Brand</t>
  </si>
  <si>
    <t xml:space="preserve"> </t>
  </si>
  <si>
    <t>Instrukcja: proszę o wpisanie wielkości rabatu przyznanego dla danego klienta w danym miesiącu</t>
  </si>
  <si>
    <t>Ilość rabatów</t>
  </si>
  <si>
    <t>Klient 1</t>
  </si>
  <si>
    <t>Klient 2</t>
  </si>
  <si>
    <t>Klient 3</t>
  </si>
  <si>
    <t>Klient 4</t>
  </si>
  <si>
    <t>Klient 5</t>
  </si>
  <si>
    <t>Klient 6</t>
  </si>
  <si>
    <t>Klient 7</t>
  </si>
  <si>
    <t>Klient 8</t>
  </si>
  <si>
    <t>Klient 9</t>
  </si>
  <si>
    <t>Klient 10</t>
  </si>
  <si>
    <t>W miesiącu</t>
  </si>
  <si>
    <t>Sprzedaż</t>
  </si>
  <si>
    <t>produkt C</t>
  </si>
  <si>
    <t>produkt D</t>
  </si>
  <si>
    <t>produkt E</t>
  </si>
  <si>
    <t>produkt F</t>
  </si>
  <si>
    <t>produkt G</t>
  </si>
  <si>
    <t>produkt 1</t>
  </si>
  <si>
    <t>produkt 2</t>
  </si>
  <si>
    <t>produkt 3</t>
  </si>
  <si>
    <t>produkt 4</t>
  </si>
  <si>
    <t>produkt 5</t>
  </si>
  <si>
    <t>produkt 6</t>
  </si>
  <si>
    <t>produkt 7</t>
  </si>
  <si>
    <t>SUMA</t>
  </si>
  <si>
    <t>zawodnik 1</t>
  </si>
  <si>
    <t>zawodnik 2</t>
  </si>
  <si>
    <t>zawodnik 3</t>
  </si>
  <si>
    <t>zawodnik 4</t>
  </si>
  <si>
    <t>zawodnik 5</t>
  </si>
  <si>
    <t>zawodnik 6</t>
  </si>
  <si>
    <t>zawodnik 7</t>
  </si>
  <si>
    <t>zawodnik 8</t>
  </si>
  <si>
    <t>zawodnik 9</t>
  </si>
  <si>
    <t>zawodnik 10</t>
  </si>
  <si>
    <t>Najlepszy czas:</t>
  </si>
  <si>
    <t>Najgorszy czas:</t>
  </si>
  <si>
    <t>czas:</t>
  </si>
  <si>
    <t>liczba cyfr</t>
  </si>
  <si>
    <t>ZAOKR()</t>
  </si>
  <si>
    <t>liczba</t>
  </si>
  <si>
    <t>brak sprzedaży</t>
  </si>
  <si>
    <t>nie klasyfikowany</t>
  </si>
  <si>
    <t>data dostawy</t>
  </si>
  <si>
    <t>pozostało dni:</t>
  </si>
  <si>
    <t>Dostawca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</si>
  <si>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</si>
  <si>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</si>
  <si>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</si>
  <si>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</si>
  <si>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</si>
  <si>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</si>
  <si>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</si>
  <si>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</si>
  <si>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</si>
  <si>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</si>
  <si>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</si>
  <si>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ostatnia litera</t>
  </si>
  <si>
    <t>POLSKA</t>
  </si>
  <si>
    <t>ROSJA</t>
  </si>
  <si>
    <t>UKRAINA</t>
  </si>
  <si>
    <t>RUMUNIA</t>
  </si>
  <si>
    <t>Marża</t>
  </si>
  <si>
    <t>LICZBA</t>
  </si>
  <si>
    <t>MODUŁ LICZBY</t>
  </si>
  <si>
    <t>TOTAL</t>
  </si>
  <si>
    <t>REGION D</t>
  </si>
  <si>
    <t>klient 19</t>
  </si>
  <si>
    <t>klient 18</t>
  </si>
  <si>
    <t>klient 17</t>
  </si>
  <si>
    <t>klient 16</t>
  </si>
  <si>
    <t>klient 15</t>
  </si>
  <si>
    <t>klient 14</t>
  </si>
  <si>
    <t>REGION C</t>
  </si>
  <si>
    <t>klient 13</t>
  </si>
  <si>
    <t>klient 12</t>
  </si>
  <si>
    <t>klient 11</t>
  </si>
  <si>
    <t>klient 10</t>
  </si>
  <si>
    <t>REGION B</t>
  </si>
  <si>
    <t>klient 9</t>
  </si>
  <si>
    <t>klient 8</t>
  </si>
  <si>
    <t>klient 7</t>
  </si>
  <si>
    <t>klient 6</t>
  </si>
  <si>
    <t>REGION A</t>
  </si>
  <si>
    <t>klient 5</t>
  </si>
  <si>
    <t>klient 4</t>
  </si>
  <si>
    <t>klient 3</t>
  </si>
  <si>
    <t>klient 2</t>
  </si>
  <si>
    <t>klient 1</t>
  </si>
  <si>
    <t>zwykła suma i sumy pośrednie</t>
  </si>
  <si>
    <t>sumy pośrednie (ignorowanie wartości ukrytych)</t>
  </si>
  <si>
    <t>sumy pośrednie (uwzględnianie wartości ukrytych)</t>
  </si>
  <si>
    <t>zwykła suma</t>
  </si>
  <si>
    <t>przychód</t>
  </si>
  <si>
    <t>marża</t>
  </si>
  <si>
    <t>średnia cena</t>
  </si>
  <si>
    <t>sztuki</t>
  </si>
  <si>
    <t>1Q'10</t>
  </si>
  <si>
    <t>2Q'10</t>
  </si>
  <si>
    <t>N/A</t>
  </si>
  <si>
    <t>?</t>
  </si>
  <si>
    <t>sztuki TOTAL</t>
  </si>
  <si>
    <t>Tabela Wynikowa</t>
  </si>
  <si>
    <t>Dolnośląskie</t>
  </si>
  <si>
    <t>Wielkopolskie</t>
  </si>
  <si>
    <t>Lubelskie</t>
  </si>
  <si>
    <t>Śląskie</t>
  </si>
  <si>
    <t>ŚREDNIA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</si>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</sst>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1" fillId="0" borderId="1" xfId="2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0" fillId="2" borderId="1" xfId="0" applyFill="1" applyBorder="1"/>
    <xf numFmtId="0" fontId="6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1" fillId="0" borderId="1" xfId="2" applyBorder="1"/>
    <xf numFmtId="3" fontId="0" fillId="0" borderId="1" xfId="0" applyNumberFormat="1" applyBorder="1"/>
    <xf numFmtId="0" fontId="6" fillId="0" borderId="0" xfId="0" applyFont="1"/>
    <xf numFmtId="0" fontId="0" fillId="3" borderId="4" xfId="0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7" fillId="3" borderId="7" xfId="0" quotePrefix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0" fontId="6" fillId="3" borderId="8" xfId="0" applyFont="1" applyFill="1" applyBorder="1"/>
    <xf numFmtId="0" fontId="3" fillId="4" borderId="9" xfId="0" applyFont="1" applyFill="1" applyBorder="1"/>
    <xf numFmtId="2" fontId="0" fillId="0" borderId="10" xfId="0" applyNumberFormat="1" applyBorder="1" applyAlignment="1">
      <alignment horizontal="center"/>
    </xf>
    <xf numFmtId="0" fontId="6" fillId="0" borderId="5" xfId="0" applyFont="1" applyBorder="1"/>
    <xf numFmtId="0" fontId="3" fillId="4" borderId="11" xfId="0" applyFont="1" applyFill="1" applyBorder="1"/>
    <xf numFmtId="2" fontId="0" fillId="0" borderId="1" xfId="0" applyNumberForma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7" xfId="0" applyFont="1" applyBorder="1"/>
    <xf numFmtId="0" fontId="6" fillId="0" borderId="8" xfId="0" applyFont="1" applyBorder="1"/>
    <xf numFmtId="0" fontId="0" fillId="0" borderId="2" xfId="0" applyBorder="1"/>
    <xf numFmtId="0" fontId="0" fillId="0" borderId="1" xfId="0" applyFill="1" applyBorder="1"/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9" fontId="0" fillId="0" borderId="0" xfId="2" applyFont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2" borderId="0" xfId="0" applyNumberFormat="1" applyFont="1" applyFill="1"/>
    <xf numFmtId="3" fontId="6" fillId="6" borderId="1" xfId="0" applyNumberFormat="1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1" fontId="6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1" fontId="0" fillId="7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0" fontId="0" fillId="0" borderId="0" xfId="0" applyNumberFormat="1"/>
    <xf numFmtId="0" fontId="7" fillId="3" borderId="1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"/>
  <sheetViews>
    <sheetView tabSelected="1" workbookViewId="0">
      <selection activeCell="F11" sqref="F11"/>
    </sheetView>
  </sheetViews>
  <sheetFormatPr defaultRowHeight="12.75" x14ac:dyDescent="0.2"/>
  <sheetData>
    <row r="3" spans="2:6" x14ac:dyDescent="0.2">
      <c r="C3">
        <v>2014</v>
      </c>
      <c r="F3">
        <v>2014</v>
      </c>
    </row>
    <row r="4" spans="2:6" x14ac:dyDescent="0.2">
      <c r="B4" t="s">
        <v>64</v>
      </c>
      <c r="C4">
        <v>234</v>
      </c>
      <c r="E4" t="s">
        <v>64</v>
      </c>
      <c r="F4">
        <v>234</v>
      </c>
    </row>
    <row r="5" spans="2:6" x14ac:dyDescent="0.2">
      <c r="B5" t="s">
        <v>65</v>
      </c>
      <c r="C5">
        <v>345</v>
      </c>
      <c r="E5" t="s">
        <v>65</v>
      </c>
      <c r="F5">
        <v>345</v>
      </c>
    </row>
    <row r="6" spans="2:6" x14ac:dyDescent="0.2">
      <c r="B6" t="s">
        <v>66</v>
      </c>
      <c r="E6" t="s">
        <v>66</v>
      </c>
      <c r="F6">
        <v>456</v>
      </c>
    </row>
    <row r="7" spans="2:6" x14ac:dyDescent="0.2">
      <c r="B7" t="s">
        <v>67</v>
      </c>
      <c r="C7">
        <v>789</v>
      </c>
      <c r="E7" t="s">
        <v>67</v>
      </c>
      <c r="F7">
        <v>789</v>
      </c>
    </row>
    <row r="8" spans="2:6" x14ac:dyDescent="0.2">
      <c r="B8" t="s">
        <v>68</v>
      </c>
      <c r="C8">
        <v>876</v>
      </c>
      <c r="E8" t="s">
        <v>68</v>
      </c>
      <c r="F8">
        <v>876</v>
      </c>
    </row>
    <row r="9" spans="2:6" x14ac:dyDescent="0.2">
      <c r="B9" t="s">
        <v>69</v>
      </c>
      <c r="C9">
        <v>432</v>
      </c>
      <c r="E9" t="s">
        <v>69</v>
      </c>
      <c r="F9">
        <v>432</v>
      </c>
    </row>
    <row r="10" spans="2:6" x14ac:dyDescent="0.2">
      <c r="B10" t="s">
        <v>70</v>
      </c>
      <c r="C10">
        <v>987</v>
      </c>
      <c r="E10" t="s">
        <v>70</v>
      </c>
      <c r="F10">
        <v>987</v>
      </c>
    </row>
    <row r="11" spans="2:6" x14ac:dyDescent="0.2">
      <c r="B11" t="s">
        <v>71</v>
      </c>
      <c r="E11" t="s">
        <v>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B3:I5"/>
  <sheetViews>
    <sheetView showGridLines="0" workbookViewId="0">
      <selection activeCell="G4" sqref="G4"/>
    </sheetView>
  </sheetViews>
  <sheetFormatPr defaultRowHeight="12.75" x14ac:dyDescent="0.2"/>
  <cols>
    <col min="3" max="3" width="9.5703125" bestFit="1" customWidth="1"/>
    <col min="8" max="8" width="11.28515625" bestFit="1" customWidth="1"/>
  </cols>
  <sheetData>
    <row r="3" spans="2:9" x14ac:dyDescent="0.2">
      <c r="B3" s="45"/>
      <c r="C3" s="46" t="s">
        <v>105</v>
      </c>
      <c r="D3" s="46" t="s">
        <v>106</v>
      </c>
      <c r="E3" s="46" t="s">
        <v>107</v>
      </c>
      <c r="F3" s="46" t="s">
        <v>108</v>
      </c>
      <c r="G3" s="47" t="s">
        <v>36</v>
      </c>
      <c r="H3" s="70"/>
    </row>
    <row r="4" spans="2:9" x14ac:dyDescent="0.2">
      <c r="B4" s="46" t="s">
        <v>109</v>
      </c>
      <c r="C4" s="11">
        <v>0.26153883581133691</v>
      </c>
      <c r="D4" s="11">
        <v>0.3276523177258624</v>
      </c>
      <c r="E4" s="11">
        <v>0.44190259625194722</v>
      </c>
      <c r="F4" s="11">
        <v>0.31679139563011277</v>
      </c>
      <c r="G4" s="11"/>
      <c r="I4" s="48">
        <f>(C4*C5+D4*D5+E4*E5+F4*F5)/G5</f>
        <v>0.32011765333361292</v>
      </c>
    </row>
    <row r="5" spans="2:9" x14ac:dyDescent="0.2">
      <c r="B5" s="46" t="s">
        <v>58</v>
      </c>
      <c r="C5" s="12">
        <v>391.69322237973159</v>
      </c>
      <c r="D5" s="12">
        <v>517.24943298095559</v>
      </c>
      <c r="E5" s="12">
        <v>178.2633864264842</v>
      </c>
      <c r="F5" s="12">
        <v>800.35032272912645</v>
      </c>
      <c r="G5" s="12">
        <f>SUM(C5:F5)</f>
        <v>1887.5563645162979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B1:G11"/>
  <sheetViews>
    <sheetView showGridLines="0" workbookViewId="0">
      <selection activeCell="C4" sqref="C4:C6"/>
    </sheetView>
  </sheetViews>
  <sheetFormatPr defaultRowHeight="12.75" x14ac:dyDescent="0.2"/>
  <cols>
    <col min="2" max="2" width="34.140625" customWidth="1"/>
    <col min="3" max="3" width="10.42578125" bestFit="1" customWidth="1"/>
    <col min="4" max="4" width="8.42578125" customWidth="1"/>
    <col min="7" max="7" width="3.42578125" style="13" customWidth="1"/>
  </cols>
  <sheetData>
    <row r="1" spans="2:7" ht="13.5" thickBot="1" x14ac:dyDescent="0.25"/>
    <row r="2" spans="2:7" x14ac:dyDescent="0.2">
      <c r="B2" s="72"/>
      <c r="C2" s="14"/>
      <c r="D2" s="71" t="s">
        <v>37</v>
      </c>
      <c r="E2" s="71"/>
      <c r="F2" s="71"/>
      <c r="G2" s="15" t="s">
        <v>38</v>
      </c>
    </row>
    <row r="3" spans="2:7" ht="13.5" thickBot="1" x14ac:dyDescent="0.25">
      <c r="B3" s="73"/>
      <c r="C3" s="16" t="s">
        <v>39</v>
      </c>
      <c r="D3" s="17" t="s">
        <v>40</v>
      </c>
      <c r="E3" s="18">
        <v>39326</v>
      </c>
      <c r="F3" s="18">
        <v>39417</v>
      </c>
      <c r="G3" s="19" t="s">
        <v>38</v>
      </c>
    </row>
    <row r="4" spans="2:7" x14ac:dyDescent="0.2">
      <c r="B4" s="20" t="s">
        <v>41</v>
      </c>
      <c r="C4" s="51"/>
      <c r="D4" s="21">
        <v>16.214953577450089</v>
      </c>
      <c r="E4" s="21">
        <v>16.524406526433392</v>
      </c>
      <c r="F4" s="21">
        <v>16.35575200234987</v>
      </c>
      <c r="G4" s="22" t="s">
        <v>38</v>
      </c>
    </row>
    <row r="5" spans="2:7" x14ac:dyDescent="0.2">
      <c r="B5" s="23" t="s">
        <v>42</v>
      </c>
      <c r="C5" s="52"/>
      <c r="D5" s="24">
        <v>19.139223573313526</v>
      </c>
      <c r="E5" s="24">
        <v>19.940789385980999</v>
      </c>
      <c r="F5" s="24">
        <v>20.915213719371923</v>
      </c>
      <c r="G5" s="25" t="s">
        <v>38</v>
      </c>
    </row>
    <row r="6" spans="2:7" x14ac:dyDescent="0.2">
      <c r="B6" s="23" t="s">
        <v>43</v>
      </c>
      <c r="C6" s="52"/>
      <c r="D6" s="24">
        <v>12.868683756068743</v>
      </c>
      <c r="E6" s="24">
        <v>12.868295975829941</v>
      </c>
      <c r="F6" s="24">
        <v>12.746105625860398</v>
      </c>
      <c r="G6" s="25" t="s">
        <v>38</v>
      </c>
    </row>
    <row r="7" spans="2:7" ht="13.5" thickBot="1" x14ac:dyDescent="0.25">
      <c r="B7" s="26" t="s">
        <v>38</v>
      </c>
      <c r="C7" s="53" t="s">
        <v>38</v>
      </c>
      <c r="D7" s="27" t="s">
        <v>38</v>
      </c>
      <c r="E7" s="27" t="s">
        <v>38</v>
      </c>
      <c r="F7" s="27" t="s">
        <v>38</v>
      </c>
      <c r="G7" s="28" t="s">
        <v>38</v>
      </c>
    </row>
    <row r="11" spans="2:7" x14ac:dyDescent="0.2">
      <c r="D11" t="s">
        <v>44</v>
      </c>
    </row>
  </sheetData>
  <mergeCells count="2">
    <mergeCell ref="D2:F2"/>
    <mergeCell ref="B2:B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C18" sqref="C18"/>
    </sheetView>
  </sheetViews>
  <sheetFormatPr defaultRowHeight="12.75" x14ac:dyDescent="0.2"/>
  <cols>
    <col min="2" max="2" width="12.7109375" customWidth="1"/>
    <col min="3" max="3" width="9.85546875" bestFit="1" customWidth="1"/>
  </cols>
  <sheetData>
    <row r="2" spans="2:8" x14ac:dyDescent="0.2">
      <c r="B2" s="74"/>
      <c r="C2" s="75" t="s">
        <v>150</v>
      </c>
      <c r="D2" s="74"/>
      <c r="F2" s="74"/>
      <c r="G2" s="75" t="s">
        <v>151</v>
      </c>
      <c r="H2" s="74"/>
    </row>
    <row r="3" spans="2:8" x14ac:dyDescent="0.2">
      <c r="B3" s="74"/>
      <c r="C3" s="50" t="s">
        <v>144</v>
      </c>
      <c r="D3" s="50" t="s">
        <v>145</v>
      </c>
      <c r="F3" s="74"/>
      <c r="G3" s="50" t="s">
        <v>144</v>
      </c>
      <c r="H3" s="50" t="s">
        <v>145</v>
      </c>
    </row>
    <row r="4" spans="2:8" x14ac:dyDescent="0.2">
      <c r="B4" s="45" t="s">
        <v>140</v>
      </c>
      <c r="C4" s="12">
        <v>3747.2188738935261</v>
      </c>
      <c r="D4" s="12">
        <v>3409.969175243109</v>
      </c>
      <c r="F4" s="45" t="s">
        <v>140</v>
      </c>
      <c r="G4" s="12">
        <v>3309.8964559644751</v>
      </c>
      <c r="H4" s="12">
        <v>2126.5094178041568</v>
      </c>
    </row>
    <row r="5" spans="2:8" x14ac:dyDescent="0.2">
      <c r="B5" s="45" t="s">
        <v>141</v>
      </c>
      <c r="C5" s="60">
        <v>0.36567929668443644</v>
      </c>
      <c r="D5" s="60">
        <v>0.33276815998283715</v>
      </c>
      <c r="F5" s="45" t="s">
        <v>141</v>
      </c>
      <c r="G5" s="60">
        <v>0.31056165509736477</v>
      </c>
      <c r="H5" s="60">
        <v>0.3101124392076296</v>
      </c>
    </row>
    <row r="6" spans="2:8" x14ac:dyDescent="0.2">
      <c r="B6" s="45" t="s">
        <v>142</v>
      </c>
      <c r="C6" s="61">
        <v>2.217694829243956</v>
      </c>
      <c r="D6" s="61">
        <v>2.018102294612</v>
      </c>
      <c r="F6" s="45" t="s">
        <v>142</v>
      </c>
      <c r="G6" s="61">
        <v>2.5391814644306132</v>
      </c>
      <c r="H6" s="61">
        <v>2.4026284249997474</v>
      </c>
    </row>
    <row r="7" spans="2:8" x14ac:dyDescent="0.2">
      <c r="B7" s="45" t="s">
        <v>143</v>
      </c>
      <c r="C7" s="12">
        <v>1689.6909459679837</v>
      </c>
      <c r="D7" s="12">
        <v>1689.6909459679839</v>
      </c>
      <c r="F7" s="45" t="s">
        <v>143</v>
      </c>
      <c r="G7" s="12">
        <v>1303.5289136795457</v>
      </c>
      <c r="H7" s="12">
        <v>885.07627549789788</v>
      </c>
    </row>
    <row r="9" spans="2:8" x14ac:dyDescent="0.2">
      <c r="B9" s="74"/>
      <c r="C9" s="75" t="s">
        <v>152</v>
      </c>
      <c r="D9" s="74"/>
      <c r="F9" s="74"/>
      <c r="G9" s="75" t="s">
        <v>153</v>
      </c>
      <c r="H9" s="74"/>
    </row>
    <row r="10" spans="2:8" x14ac:dyDescent="0.2">
      <c r="B10" s="74"/>
      <c r="C10" s="50" t="s">
        <v>144</v>
      </c>
      <c r="D10" s="50" t="s">
        <v>145</v>
      </c>
      <c r="F10" s="74"/>
      <c r="G10" s="50" t="s">
        <v>144</v>
      </c>
      <c r="H10" s="50" t="s">
        <v>145</v>
      </c>
    </row>
    <row r="11" spans="2:8" x14ac:dyDescent="0.2">
      <c r="B11" s="45" t="s">
        <v>140</v>
      </c>
      <c r="C11" s="12">
        <v>1349.3182322075688</v>
      </c>
      <c r="D11" s="12"/>
      <c r="F11" s="45" t="s">
        <v>140</v>
      </c>
      <c r="G11" s="12">
        <v>3665.9925523711809</v>
      </c>
      <c r="H11" s="66" t="s">
        <v>146</v>
      </c>
    </row>
    <row r="12" spans="2:8" x14ac:dyDescent="0.2">
      <c r="B12" s="45" t="s">
        <v>141</v>
      </c>
      <c r="C12" s="60">
        <v>0.33071492435728178</v>
      </c>
      <c r="D12" s="60">
        <v>0.30095058116512641</v>
      </c>
      <c r="F12" s="45" t="s">
        <v>141</v>
      </c>
      <c r="G12" s="60">
        <v>0.33363155930452248</v>
      </c>
      <c r="H12" s="67">
        <v>0.30360471896711549</v>
      </c>
    </row>
    <row r="13" spans="2:8" x14ac:dyDescent="0.2">
      <c r="B13" s="45" t="s">
        <v>142</v>
      </c>
      <c r="C13" s="61">
        <v>2.1707858264160258</v>
      </c>
      <c r="D13" s="62">
        <v>0</v>
      </c>
      <c r="F13" s="45" t="s">
        <v>142</v>
      </c>
      <c r="G13" s="61">
        <v>2.6864315398444294</v>
      </c>
      <c r="H13" s="63" t="s">
        <v>147</v>
      </c>
    </row>
    <row r="14" spans="2:8" x14ac:dyDescent="0.2">
      <c r="B14" s="45" t="s">
        <v>143</v>
      </c>
      <c r="C14" s="12">
        <v>621.58054276376834</v>
      </c>
      <c r="D14" s="12" t="e">
        <f>D11/D13</f>
        <v>#DIV/0!</v>
      </c>
      <c r="F14" s="45" t="s">
        <v>143</v>
      </c>
      <c r="G14" s="12">
        <v>1364.6327844198395</v>
      </c>
      <c r="H14" s="12" t="e">
        <f>H11/H13</f>
        <v>#VALUE!</v>
      </c>
    </row>
    <row r="16" spans="2:8" x14ac:dyDescent="0.2">
      <c r="B16" s="39" t="s">
        <v>149</v>
      </c>
    </row>
    <row r="17" spans="2:4" x14ac:dyDescent="0.2">
      <c r="B17" s="35"/>
      <c r="C17" s="64" t="s">
        <v>144</v>
      </c>
      <c r="D17" s="64" t="s">
        <v>145</v>
      </c>
    </row>
    <row r="18" spans="2:4" x14ac:dyDescent="0.2">
      <c r="B18" s="35" t="s">
        <v>148</v>
      </c>
      <c r="C18" s="65"/>
      <c r="D18" s="65"/>
    </row>
    <row r="19" spans="2:4" x14ac:dyDescent="0.2">
      <c r="B19" s="13"/>
      <c r="C19" s="13"/>
      <c r="D19" s="13"/>
    </row>
  </sheetData>
  <mergeCells count="8">
    <mergeCell ref="B9:B10"/>
    <mergeCell ref="C9:D9"/>
    <mergeCell ref="F9:F10"/>
    <mergeCell ref="G9:H9"/>
    <mergeCell ref="F2:F3"/>
    <mergeCell ref="G2:H2"/>
    <mergeCell ref="C2:D2"/>
    <mergeCell ref="B2:B3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B2:F27"/>
  <sheetViews>
    <sheetView showGridLines="0" topLeftCell="A3" workbookViewId="0">
      <selection activeCell="F26" sqref="C26:F26"/>
    </sheetView>
  </sheetViews>
  <sheetFormatPr defaultRowHeight="12.75" x14ac:dyDescent="0.2"/>
  <cols>
    <col min="2" max="2" width="11" customWidth="1"/>
    <col min="3" max="3" width="11.85546875" bestFit="1" customWidth="1"/>
    <col min="4" max="4" width="16.85546875" customWidth="1"/>
    <col min="5" max="5" width="16.5703125" customWidth="1"/>
    <col min="6" max="6" width="11.85546875" customWidth="1"/>
  </cols>
  <sheetData>
    <row r="2" spans="2:6" s="58" customFormat="1" ht="43.5" customHeight="1" x14ac:dyDescent="0.2">
      <c r="B2" s="59"/>
      <c r="C2" s="59" t="s">
        <v>139</v>
      </c>
      <c r="D2" s="59" t="s">
        <v>138</v>
      </c>
      <c r="E2" s="59" t="s">
        <v>137</v>
      </c>
      <c r="F2" s="59" t="s">
        <v>136</v>
      </c>
    </row>
    <row r="3" spans="2:6" x14ac:dyDescent="0.2">
      <c r="B3" s="3" t="s">
        <v>135</v>
      </c>
      <c r="C3" s="12">
        <v>6173.9058001615795</v>
      </c>
      <c r="D3" s="12">
        <v>6173.9058001615795</v>
      </c>
      <c r="E3" s="12">
        <v>6173.9058001615795</v>
      </c>
      <c r="F3" s="12">
        <v>6173.9058001615795</v>
      </c>
    </row>
    <row r="4" spans="2:6" hidden="1" x14ac:dyDescent="0.2">
      <c r="B4" s="3" t="s">
        <v>134</v>
      </c>
      <c r="C4" s="12">
        <v>10903.950225048498</v>
      </c>
      <c r="D4" s="12">
        <v>10903.950225048498</v>
      </c>
      <c r="E4" s="12">
        <v>10903.950225048498</v>
      </c>
      <c r="F4" s="12">
        <v>10903.950225048498</v>
      </c>
    </row>
    <row r="5" spans="2:6" x14ac:dyDescent="0.2">
      <c r="B5" s="3" t="s">
        <v>133</v>
      </c>
      <c r="C5" s="12">
        <v>4914.8449169265223</v>
      </c>
      <c r="D5" s="12">
        <v>4914.8449169265223</v>
      </c>
      <c r="E5" s="12">
        <v>4914.8449169265223</v>
      </c>
      <c r="F5" s="12">
        <v>4914.8449169265223</v>
      </c>
    </row>
    <row r="6" spans="2:6" x14ac:dyDescent="0.2">
      <c r="B6" s="3" t="s">
        <v>132</v>
      </c>
      <c r="C6" s="12">
        <v>10734.10058681342</v>
      </c>
      <c r="D6" s="12">
        <v>10734.10058681342</v>
      </c>
      <c r="E6" s="12">
        <v>10734.10058681342</v>
      </c>
      <c r="F6" s="12">
        <v>10734.10058681342</v>
      </c>
    </row>
    <row r="7" spans="2:6" x14ac:dyDescent="0.2">
      <c r="B7" s="3" t="s">
        <v>131</v>
      </c>
      <c r="C7" s="12">
        <v>9485.705201760009</v>
      </c>
      <c r="D7" s="12">
        <v>9485.705201760009</v>
      </c>
      <c r="E7" s="12">
        <v>9485.705201760009</v>
      </c>
      <c r="F7" s="12">
        <v>9485.705201760009</v>
      </c>
    </row>
    <row r="8" spans="2:6" x14ac:dyDescent="0.2">
      <c r="B8" s="57" t="s">
        <v>130</v>
      </c>
      <c r="C8" s="56">
        <f>SUM(C3:C7)</f>
        <v>42212.506730710033</v>
      </c>
      <c r="D8" s="56">
        <f>SUBTOTAL(9,D3:D7)</f>
        <v>42212.506730710033</v>
      </c>
      <c r="E8" s="56">
        <f>SUBTOTAL(109,E3:E7)</f>
        <v>31308.556505661531</v>
      </c>
      <c r="F8" s="56">
        <f>SUM(F3:F7)</f>
        <v>42212.506730710033</v>
      </c>
    </row>
    <row r="9" spans="2:6" x14ac:dyDescent="0.2">
      <c r="B9" s="3" t="s">
        <v>129</v>
      </c>
      <c r="C9" s="12">
        <v>9241.9302076634103</v>
      </c>
      <c r="D9" s="12">
        <v>9241.9302076634103</v>
      </c>
      <c r="E9" s="12">
        <v>9241.9302076634103</v>
      </c>
      <c r="F9" s="12">
        <v>9241.9302076634103</v>
      </c>
    </row>
    <row r="10" spans="2:6" x14ac:dyDescent="0.2">
      <c r="B10" s="3" t="s">
        <v>128</v>
      </c>
      <c r="C10" s="12">
        <v>2185.8988684741385</v>
      </c>
      <c r="D10" s="12">
        <v>2185.8988684741385</v>
      </c>
      <c r="E10" s="12">
        <v>2185.8988684741385</v>
      </c>
      <c r="F10" s="12">
        <v>2185.8988684741385</v>
      </c>
    </row>
    <row r="11" spans="2:6" x14ac:dyDescent="0.2">
      <c r="B11" s="3" t="s">
        <v>127</v>
      </c>
      <c r="C11" s="12">
        <v>4187.0232295069618</v>
      </c>
      <c r="D11" s="12">
        <v>4187.0232295069618</v>
      </c>
      <c r="E11" s="12">
        <v>4187.0232295069618</v>
      </c>
      <c r="F11" s="12">
        <v>4187.0232295069618</v>
      </c>
    </row>
    <row r="12" spans="2:6" x14ac:dyDescent="0.2">
      <c r="B12" s="3" t="s">
        <v>126</v>
      </c>
      <c r="C12" s="12">
        <v>1156.5234282541728</v>
      </c>
      <c r="D12" s="12">
        <v>1156.5234282541728</v>
      </c>
      <c r="E12" s="12">
        <v>1156.5234282541728</v>
      </c>
      <c r="F12" s="12">
        <v>1156.5234282541728</v>
      </c>
    </row>
    <row r="13" spans="2:6" x14ac:dyDescent="0.2">
      <c r="B13" s="57" t="s">
        <v>125</v>
      </c>
      <c r="C13" s="56">
        <f>SUM(C9:C12)</f>
        <v>16771.375733898683</v>
      </c>
      <c r="D13" s="56">
        <f>SUBTOTAL(9,D9:D12)</f>
        <v>16771.375733898683</v>
      </c>
      <c r="E13" s="56">
        <f>SUBTOTAL(109,E9:E12)</f>
        <v>16771.375733898683</v>
      </c>
      <c r="F13" s="56">
        <f>SUM(F9:F12)</f>
        <v>16771.375733898683</v>
      </c>
    </row>
    <row r="14" spans="2:6" x14ac:dyDescent="0.2">
      <c r="B14" s="3" t="s">
        <v>124</v>
      </c>
      <c r="C14" s="12">
        <v>3826.9094561872016</v>
      </c>
      <c r="D14" s="12">
        <v>3826.9094561872016</v>
      </c>
      <c r="E14" s="12">
        <v>3826.9094561872016</v>
      </c>
      <c r="F14" s="12">
        <v>3826.9094561872016</v>
      </c>
    </row>
    <row r="15" spans="2:6" x14ac:dyDescent="0.2">
      <c r="B15" s="3" t="s">
        <v>123</v>
      </c>
      <c r="C15" s="12">
        <v>10017.339868650293</v>
      </c>
      <c r="D15" s="12">
        <v>10017.339868650293</v>
      </c>
      <c r="E15" s="12">
        <v>10017.339868650293</v>
      </c>
      <c r="F15" s="12">
        <v>10017.339868650293</v>
      </c>
    </row>
    <row r="16" spans="2:6" x14ac:dyDescent="0.2">
      <c r="B16" s="3" t="s">
        <v>122</v>
      </c>
      <c r="C16" s="12">
        <v>4754.917768926397</v>
      </c>
      <c r="D16" s="12">
        <v>4754.917768926397</v>
      </c>
      <c r="E16" s="12">
        <v>4754.917768926397</v>
      </c>
      <c r="F16" s="12">
        <v>4754.917768926397</v>
      </c>
    </row>
    <row r="17" spans="2:6" x14ac:dyDescent="0.2">
      <c r="B17" s="3" t="s">
        <v>121</v>
      </c>
      <c r="C17" s="12">
        <v>10113.192895288152</v>
      </c>
      <c r="D17" s="12">
        <v>10113.192895288152</v>
      </c>
      <c r="E17" s="12">
        <v>10113.192895288152</v>
      </c>
      <c r="F17" s="12">
        <v>10113.192895288152</v>
      </c>
    </row>
    <row r="18" spans="2:6" x14ac:dyDescent="0.2">
      <c r="B18" s="57" t="s">
        <v>120</v>
      </c>
      <c r="C18" s="56">
        <f>SUM(C14:C17)</f>
        <v>28712.359989052042</v>
      </c>
      <c r="D18" s="56">
        <f>SUBTOTAL(9,D14:D17)</f>
        <v>28712.359989052042</v>
      </c>
      <c r="E18" s="56">
        <f>SUBTOTAL(109,E14:E17)</f>
        <v>28712.359989052042</v>
      </c>
      <c r="F18" s="56">
        <f>SUM(F14:F17)</f>
        <v>28712.359989052042</v>
      </c>
    </row>
    <row r="19" spans="2:6" x14ac:dyDescent="0.2">
      <c r="B19" s="3" t="s">
        <v>119</v>
      </c>
      <c r="C19" s="12">
        <v>10676.560962280801</v>
      </c>
      <c r="D19" s="12">
        <v>10676.560962280801</v>
      </c>
      <c r="E19" s="12">
        <v>10676.560962280801</v>
      </c>
      <c r="F19" s="12">
        <v>10676.560962280801</v>
      </c>
    </row>
    <row r="20" spans="2:6" x14ac:dyDescent="0.2">
      <c r="B20" s="3" t="s">
        <v>118</v>
      </c>
      <c r="C20" s="12">
        <v>5818.9961304144945</v>
      </c>
      <c r="D20" s="12">
        <v>5818.9961304144945</v>
      </c>
      <c r="E20" s="12">
        <v>5818.9961304144945</v>
      </c>
      <c r="F20" s="12">
        <v>5818.9961304144945</v>
      </c>
    </row>
    <row r="21" spans="2:6" x14ac:dyDescent="0.2">
      <c r="B21" s="3" t="s">
        <v>117</v>
      </c>
      <c r="C21" s="12">
        <v>6350.218796750376</v>
      </c>
      <c r="D21" s="12">
        <v>6350.218796750376</v>
      </c>
      <c r="E21" s="12">
        <v>6350.218796750376</v>
      </c>
      <c r="F21" s="12">
        <v>6350.218796750376</v>
      </c>
    </row>
    <row r="22" spans="2:6" x14ac:dyDescent="0.2">
      <c r="B22" s="3" t="s">
        <v>116</v>
      </c>
      <c r="C22" s="12">
        <v>10942.635743117431</v>
      </c>
      <c r="D22" s="12">
        <v>10942.635743117431</v>
      </c>
      <c r="E22" s="12">
        <v>10942.635743117431</v>
      </c>
      <c r="F22" s="12">
        <v>10942.635743117431</v>
      </c>
    </row>
    <row r="23" spans="2:6" x14ac:dyDescent="0.2">
      <c r="B23" s="3" t="s">
        <v>115</v>
      </c>
      <c r="C23" s="12">
        <v>8051.0739890204295</v>
      </c>
      <c r="D23" s="12">
        <v>8051.0739890204295</v>
      </c>
      <c r="E23" s="12">
        <v>8051.0739890204295</v>
      </c>
      <c r="F23" s="12">
        <v>8051.0739890204295</v>
      </c>
    </row>
    <row r="24" spans="2:6" x14ac:dyDescent="0.2">
      <c r="B24" s="3" t="s">
        <v>114</v>
      </c>
      <c r="C24" s="12">
        <v>7373.8114875180772</v>
      </c>
      <c r="D24" s="12">
        <v>7373.8114875180772</v>
      </c>
      <c r="E24" s="12">
        <v>7373.8114875180772</v>
      </c>
      <c r="F24" s="12">
        <v>7373.8114875180772</v>
      </c>
    </row>
    <row r="25" spans="2:6" x14ac:dyDescent="0.2">
      <c r="B25" s="57" t="s">
        <v>113</v>
      </c>
      <c r="C25" s="56">
        <f>SUM(C19:C24)</f>
        <v>49213.297109101608</v>
      </c>
      <c r="D25" s="56">
        <f>SUBTOTAL(9,D19:D24)</f>
        <v>49213.297109101608</v>
      </c>
      <c r="E25" s="56">
        <f>SUBTOTAL(109,E19:E24)</f>
        <v>49213.297109101608</v>
      </c>
      <c r="F25" s="56">
        <f>SUM(F19:F24)</f>
        <v>49213.297109101608</v>
      </c>
    </row>
    <row r="26" spans="2:6" x14ac:dyDescent="0.2">
      <c r="B26" s="57" t="s">
        <v>112</v>
      </c>
      <c r="C26" s="55"/>
      <c r="D26" s="56"/>
      <c r="E26" s="55"/>
      <c r="F26" s="55"/>
    </row>
    <row r="27" spans="2:6" x14ac:dyDescent="0.2">
      <c r="C27" s="54">
        <f>C25+C18+C13+C8</f>
        <v>136909.53956276237</v>
      </c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C3" sqref="C3:C13"/>
    </sheetView>
  </sheetViews>
  <sheetFormatPr defaultRowHeight="12.75" x14ac:dyDescent="0.2"/>
  <cols>
    <col min="2" max="2" width="7.28515625" style="2" bestFit="1" customWidth="1"/>
    <col min="3" max="3" width="14.5703125" style="2" bestFit="1" customWidth="1"/>
  </cols>
  <sheetData>
    <row r="2" spans="2:3" x14ac:dyDescent="0.2">
      <c r="B2" s="50" t="s">
        <v>110</v>
      </c>
      <c r="C2" s="50" t="s">
        <v>111</v>
      </c>
    </row>
    <row r="3" spans="2:3" x14ac:dyDescent="0.2">
      <c r="B3" s="4">
        <v>5</v>
      </c>
      <c r="C3" s="4">
        <f>ABS(B3)</f>
        <v>5</v>
      </c>
    </row>
    <row r="4" spans="2:3" x14ac:dyDescent="0.2">
      <c r="B4" s="4">
        <v>4</v>
      </c>
      <c r="C4" s="4">
        <f t="shared" ref="C4:C13" si="0">ABS(B4)</f>
        <v>4</v>
      </c>
    </row>
    <row r="5" spans="2:3" x14ac:dyDescent="0.2">
      <c r="B5" s="4">
        <v>3</v>
      </c>
      <c r="C5" s="4">
        <f t="shared" si="0"/>
        <v>3</v>
      </c>
    </row>
    <row r="6" spans="2:3" x14ac:dyDescent="0.2">
      <c r="B6" s="4">
        <v>2</v>
      </c>
      <c r="C6" s="4">
        <f t="shared" si="0"/>
        <v>2</v>
      </c>
    </row>
    <row r="7" spans="2:3" x14ac:dyDescent="0.2">
      <c r="B7" s="4">
        <v>1</v>
      </c>
      <c r="C7" s="4">
        <f t="shared" si="0"/>
        <v>1</v>
      </c>
    </row>
    <row r="8" spans="2:3" x14ac:dyDescent="0.2">
      <c r="B8" s="4">
        <v>0</v>
      </c>
      <c r="C8" s="4">
        <f t="shared" si="0"/>
        <v>0</v>
      </c>
    </row>
    <row r="9" spans="2:3" x14ac:dyDescent="0.2">
      <c r="B9" s="4">
        <v>-1</v>
      </c>
      <c r="C9" s="4">
        <f>ABS(B9)</f>
        <v>1</v>
      </c>
    </row>
    <row r="10" spans="2:3" x14ac:dyDescent="0.2">
      <c r="B10" s="4">
        <v>-2</v>
      </c>
      <c r="C10" s="4">
        <f t="shared" si="0"/>
        <v>2</v>
      </c>
    </row>
    <row r="11" spans="2:3" x14ac:dyDescent="0.2">
      <c r="B11" s="4">
        <v>-3</v>
      </c>
      <c r="C11" s="4">
        <f t="shared" si="0"/>
        <v>3</v>
      </c>
    </row>
    <row r="12" spans="2:3" x14ac:dyDescent="0.2">
      <c r="B12" s="4">
        <v>-4</v>
      </c>
      <c r="C12" s="4">
        <f t="shared" si="0"/>
        <v>4</v>
      </c>
    </row>
    <row r="13" spans="2:3" x14ac:dyDescent="0.2">
      <c r="B13" s="4">
        <v>-5</v>
      </c>
      <c r="C13" s="4">
        <f t="shared" si="0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8"/>
  <sheetViews>
    <sheetView workbookViewId="0">
      <selection activeCell="C11" sqref="C11"/>
    </sheetView>
  </sheetViews>
  <sheetFormatPr defaultRowHeight="12.75" x14ac:dyDescent="0.2"/>
  <cols>
    <col min="1" max="1" width="6.7109375" customWidth="1"/>
    <col min="2" max="2" width="10.5703125" customWidth="1"/>
    <col min="4" max="4" width="6.7109375" customWidth="1"/>
    <col min="7" max="7" width="5.42578125" customWidth="1"/>
    <col min="9" max="9" width="13.85546875" bestFit="1" customWidth="1"/>
  </cols>
  <sheetData>
    <row r="3" spans="2:9" x14ac:dyDescent="0.2">
      <c r="B3" s="3"/>
      <c r="C3" s="3">
        <v>2010</v>
      </c>
      <c r="E3" s="3"/>
      <c r="F3" s="3">
        <v>2010</v>
      </c>
      <c r="H3" s="3"/>
      <c r="I3" s="3">
        <v>2010</v>
      </c>
    </row>
    <row r="4" spans="2:9" x14ac:dyDescent="0.2">
      <c r="B4" s="3" t="s">
        <v>64</v>
      </c>
      <c r="C4" s="3">
        <v>100</v>
      </c>
      <c r="E4" s="3" t="s">
        <v>64</v>
      </c>
      <c r="F4" s="3">
        <v>100</v>
      </c>
      <c r="H4" s="3" t="s">
        <v>64</v>
      </c>
      <c r="I4" s="3">
        <v>100</v>
      </c>
    </row>
    <row r="5" spans="2:9" x14ac:dyDescent="0.2">
      <c r="B5" s="3" t="s">
        <v>65</v>
      </c>
      <c r="C5" s="3">
        <v>200</v>
      </c>
      <c r="E5" s="3" t="s">
        <v>65</v>
      </c>
      <c r="F5" s="3">
        <v>200</v>
      </c>
      <c r="H5" s="3" t="s">
        <v>65</v>
      </c>
      <c r="I5" s="3">
        <v>200</v>
      </c>
    </row>
    <row r="6" spans="2:9" x14ac:dyDescent="0.2">
      <c r="B6" s="3" t="s">
        <v>66</v>
      </c>
      <c r="C6" s="3">
        <v>100</v>
      </c>
      <c r="E6" s="3" t="s">
        <v>66</v>
      </c>
      <c r="F6" s="3">
        <v>100</v>
      </c>
      <c r="H6" s="3" t="s">
        <v>66</v>
      </c>
      <c r="I6" s="3">
        <v>100</v>
      </c>
    </row>
    <row r="7" spans="2:9" x14ac:dyDescent="0.2">
      <c r="B7" s="3" t="s">
        <v>67</v>
      </c>
      <c r="C7" s="3"/>
      <c r="E7" s="3" t="s">
        <v>67</v>
      </c>
      <c r="F7" s="35">
        <v>0</v>
      </c>
      <c r="H7" s="3" t="s">
        <v>67</v>
      </c>
      <c r="I7" s="36" t="s">
        <v>88</v>
      </c>
    </row>
    <row r="8" spans="2:9" x14ac:dyDescent="0.2">
      <c r="B8" s="3" t="s">
        <v>68</v>
      </c>
      <c r="C8" s="3">
        <v>200</v>
      </c>
      <c r="E8" s="3" t="s">
        <v>68</v>
      </c>
      <c r="F8" s="3">
        <v>200</v>
      </c>
      <c r="H8" s="3" t="s">
        <v>68</v>
      </c>
      <c r="I8" s="3">
        <v>200</v>
      </c>
    </row>
    <row r="9" spans="2:9" x14ac:dyDescent="0.2">
      <c r="B9" s="3" t="s">
        <v>69</v>
      </c>
      <c r="C9" s="3">
        <v>100</v>
      </c>
      <c r="E9" s="3" t="s">
        <v>69</v>
      </c>
      <c r="F9" s="3">
        <v>100</v>
      </c>
      <c r="H9" s="3" t="s">
        <v>69</v>
      </c>
      <c r="I9" s="3">
        <v>100</v>
      </c>
    </row>
    <row r="10" spans="2:9" x14ac:dyDescent="0.2">
      <c r="B10" s="3" t="s">
        <v>70</v>
      </c>
      <c r="C10" s="3">
        <v>200</v>
      </c>
      <c r="E10" s="3" t="s">
        <v>70</v>
      </c>
      <c r="F10" s="3">
        <v>200</v>
      </c>
      <c r="H10" s="3" t="s">
        <v>70</v>
      </c>
      <c r="I10" s="3">
        <v>200</v>
      </c>
    </row>
    <row r="11" spans="2:9" x14ac:dyDescent="0.2">
      <c r="B11" s="3" t="s">
        <v>154</v>
      </c>
      <c r="C11" s="34"/>
      <c r="E11" s="3" t="s">
        <v>154</v>
      </c>
      <c r="F11" s="34"/>
      <c r="H11" s="3" t="s">
        <v>154</v>
      </c>
      <c r="I11" s="34"/>
    </row>
    <row r="18" spans="10:10" x14ac:dyDescent="0.2">
      <c r="J18" t="s">
        <v>44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B2:L23"/>
  <sheetViews>
    <sheetView showGridLines="0" workbookViewId="0">
      <selection activeCell="E4" sqref="E4:E10"/>
    </sheetView>
  </sheetViews>
  <sheetFormatPr defaultRowHeight="12.75" x14ac:dyDescent="0.2"/>
  <cols>
    <col min="5" max="5" width="9.28515625" style="2" bestFit="1" customWidth="1"/>
  </cols>
  <sheetData>
    <row r="2" spans="2:7" ht="24" customHeight="1" x14ac:dyDescent="0.2">
      <c r="B2" s="1" t="s">
        <v>0</v>
      </c>
    </row>
    <row r="3" spans="2:7" x14ac:dyDescent="0.2">
      <c r="B3" s="3"/>
      <c r="C3" s="3">
        <v>2013</v>
      </c>
      <c r="D3" s="3">
        <v>2014</v>
      </c>
      <c r="E3" s="4" t="s">
        <v>1</v>
      </c>
    </row>
    <row r="4" spans="2:7" x14ac:dyDescent="0.2">
      <c r="B4" s="3" t="s">
        <v>2</v>
      </c>
      <c r="C4" s="3">
        <v>234</v>
      </c>
      <c r="D4" s="3">
        <v>567</v>
      </c>
      <c r="E4" s="5"/>
    </row>
    <row r="5" spans="2:7" x14ac:dyDescent="0.2">
      <c r="B5" s="3" t="s">
        <v>3</v>
      </c>
      <c r="C5" s="3">
        <v>0</v>
      </c>
      <c r="D5" s="3">
        <v>345</v>
      </c>
      <c r="E5" s="5"/>
    </row>
    <row r="6" spans="2:7" x14ac:dyDescent="0.2">
      <c r="B6" s="3" t="s">
        <v>59</v>
      </c>
      <c r="C6" s="6">
        <v>679.43882345868815</v>
      </c>
      <c r="D6" s="6">
        <v>34.2616845111543</v>
      </c>
      <c r="E6" s="5"/>
    </row>
    <row r="7" spans="2:7" x14ac:dyDescent="0.2">
      <c r="B7" s="3" t="s">
        <v>60</v>
      </c>
      <c r="C7" s="6">
        <v>0</v>
      </c>
      <c r="D7" s="6">
        <v>178.2267973505065</v>
      </c>
      <c r="E7" s="5"/>
    </row>
    <row r="8" spans="2:7" x14ac:dyDescent="0.2">
      <c r="B8" s="3" t="s">
        <v>61</v>
      </c>
      <c r="C8" s="6">
        <v>726.98020182499647</v>
      </c>
      <c r="D8" s="6">
        <v>396.30059870457114</v>
      </c>
      <c r="E8" s="5"/>
    </row>
    <row r="9" spans="2:7" x14ac:dyDescent="0.2">
      <c r="B9" s="3" t="s">
        <v>62</v>
      </c>
      <c r="C9" s="6">
        <v>460.52271622912946</v>
      </c>
      <c r="D9" s="6">
        <v>549.94685542043703</v>
      </c>
      <c r="E9" s="5"/>
    </row>
    <row r="10" spans="2:7" x14ac:dyDescent="0.2">
      <c r="B10" s="3" t="s">
        <v>63</v>
      </c>
      <c r="C10" s="6">
        <v>0</v>
      </c>
      <c r="D10" s="6">
        <v>26.759333045719423</v>
      </c>
      <c r="E10" s="5"/>
    </row>
    <row r="14" spans="2:7" x14ac:dyDescent="0.2">
      <c r="F14" t="s">
        <v>44</v>
      </c>
      <c r="G14" t="s">
        <v>155</v>
      </c>
    </row>
    <row r="19" spans="12:12" x14ac:dyDescent="0.2">
      <c r="L19" t="s">
        <v>44</v>
      </c>
    </row>
    <row r="23" spans="12:12" x14ac:dyDescent="0.2">
      <c r="L23" t="s">
        <v>44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D3" sqref="D3:D12"/>
    </sheetView>
  </sheetViews>
  <sheetFormatPr defaultRowHeight="12.75" x14ac:dyDescent="0.2"/>
  <cols>
    <col min="2" max="2" width="13.5703125" customWidth="1"/>
    <col min="3" max="3" width="14.28515625" customWidth="1"/>
  </cols>
  <sheetData>
    <row r="2" spans="2:7" x14ac:dyDescent="0.2">
      <c r="B2" s="2" t="s">
        <v>87</v>
      </c>
      <c r="C2" s="2" t="s">
        <v>86</v>
      </c>
      <c r="D2" s="2" t="s">
        <v>85</v>
      </c>
    </row>
    <row r="3" spans="2:7" x14ac:dyDescent="0.2">
      <c r="B3">
        <v>1.2345678899999999</v>
      </c>
      <c r="C3">
        <f>ROUND(B3,D3)</f>
        <v>1</v>
      </c>
    </row>
    <row r="4" spans="2:7" x14ac:dyDescent="0.2">
      <c r="B4">
        <v>1.2345678899999999</v>
      </c>
      <c r="C4">
        <f t="shared" ref="C4:C12" si="0">ROUND(B4,D4)</f>
        <v>1</v>
      </c>
    </row>
    <row r="5" spans="2:7" x14ac:dyDescent="0.2">
      <c r="B5">
        <v>1.2345678899999999</v>
      </c>
      <c r="C5">
        <f t="shared" si="0"/>
        <v>1</v>
      </c>
    </row>
    <row r="6" spans="2:7" x14ac:dyDescent="0.2">
      <c r="B6">
        <v>1.2345678899999999</v>
      </c>
      <c r="C6">
        <f t="shared" si="0"/>
        <v>1</v>
      </c>
    </row>
    <row r="7" spans="2:7" x14ac:dyDescent="0.2">
      <c r="B7">
        <v>1.2345678899999999</v>
      </c>
      <c r="C7">
        <f t="shared" si="0"/>
        <v>1</v>
      </c>
    </row>
    <row r="8" spans="2:7" x14ac:dyDescent="0.2">
      <c r="B8">
        <v>1.2345678899999999</v>
      </c>
      <c r="C8">
        <f t="shared" si="0"/>
        <v>1</v>
      </c>
    </row>
    <row r="9" spans="2:7" x14ac:dyDescent="0.2">
      <c r="B9">
        <v>1.2345678899999999</v>
      </c>
      <c r="C9">
        <f t="shared" si="0"/>
        <v>1</v>
      </c>
    </row>
    <row r="10" spans="2:7" x14ac:dyDescent="0.2">
      <c r="B10">
        <v>1.2345678899999999</v>
      </c>
      <c r="C10">
        <f t="shared" si="0"/>
        <v>1</v>
      </c>
    </row>
    <row r="11" spans="2:7" x14ac:dyDescent="0.2">
      <c r="B11">
        <v>1.2345678899999999</v>
      </c>
      <c r="C11">
        <f t="shared" si="0"/>
        <v>1</v>
      </c>
      <c r="G11" t="s">
        <v>44</v>
      </c>
    </row>
    <row r="12" spans="2:7" x14ac:dyDescent="0.2">
      <c r="B12">
        <v>1.2345678899999999</v>
      </c>
      <c r="C12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workbookViewId="0">
      <selection activeCell="C15" sqref="C15:C16"/>
    </sheetView>
  </sheetViews>
  <sheetFormatPr defaultRowHeight="12.75" x14ac:dyDescent="0.2"/>
  <cols>
    <col min="2" max="2" width="14.5703125" bestFit="1" customWidth="1"/>
    <col min="3" max="3" width="15.7109375" style="2" bestFit="1" customWidth="1"/>
  </cols>
  <sheetData>
    <row r="3" spans="2:3" x14ac:dyDescent="0.2">
      <c r="B3" s="3"/>
      <c r="C3" s="9" t="s">
        <v>84</v>
      </c>
    </row>
    <row r="4" spans="2:3" x14ac:dyDescent="0.2">
      <c r="B4" s="3" t="s">
        <v>72</v>
      </c>
      <c r="C4" s="37">
        <v>0.12488425925925926</v>
      </c>
    </row>
    <row r="5" spans="2:3" x14ac:dyDescent="0.2">
      <c r="B5" s="3" t="s">
        <v>76</v>
      </c>
      <c r="C5" s="37">
        <v>0.13638425925925926</v>
      </c>
    </row>
    <row r="6" spans="2:3" x14ac:dyDescent="0.2">
      <c r="B6" s="3" t="s">
        <v>79</v>
      </c>
      <c r="C6" s="37">
        <v>0.14788425925925927</v>
      </c>
    </row>
    <row r="7" spans="2:3" x14ac:dyDescent="0.2">
      <c r="B7" s="3" t="s">
        <v>81</v>
      </c>
      <c r="C7" s="68">
        <v>0.20868055555555556</v>
      </c>
    </row>
    <row r="8" spans="2:3" x14ac:dyDescent="0.2">
      <c r="B8" s="3" t="s">
        <v>74</v>
      </c>
      <c r="C8" s="37">
        <v>0.13560185185185183</v>
      </c>
    </row>
    <row r="9" spans="2:3" x14ac:dyDescent="0.2">
      <c r="B9" s="3" t="s">
        <v>80</v>
      </c>
      <c r="C9" s="37"/>
    </row>
    <row r="10" spans="2:3" x14ac:dyDescent="0.2">
      <c r="B10" s="3" t="s">
        <v>77</v>
      </c>
      <c r="C10" s="37">
        <v>0.15860185185185185</v>
      </c>
    </row>
    <row r="11" spans="2:3" x14ac:dyDescent="0.2">
      <c r="B11" s="3" t="s">
        <v>75</v>
      </c>
      <c r="C11" s="38" t="s">
        <v>89</v>
      </c>
    </row>
    <row r="12" spans="2:3" x14ac:dyDescent="0.2">
      <c r="B12" s="3" t="s">
        <v>78</v>
      </c>
      <c r="C12" s="37">
        <v>0.18160185185185188</v>
      </c>
    </row>
    <row r="13" spans="2:3" x14ac:dyDescent="0.2">
      <c r="B13" s="3" t="s">
        <v>73</v>
      </c>
      <c r="C13" s="68">
        <v>9.1087962962962954E-2</v>
      </c>
    </row>
    <row r="15" spans="2:3" x14ac:dyDescent="0.2">
      <c r="B15" s="3" t="s">
        <v>82</v>
      </c>
      <c r="C15" s="37"/>
    </row>
    <row r="16" spans="2:3" x14ac:dyDescent="0.2">
      <c r="B16" s="3" t="s">
        <v>83</v>
      </c>
      <c r="C16" s="37"/>
    </row>
  </sheetData>
  <sortState ref="B4:D13">
    <sortCondition ref="D4:D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B2:J15"/>
  <sheetViews>
    <sheetView showGridLines="0" topLeftCell="A2" workbookViewId="0">
      <selection activeCell="J5" sqref="J5:J15"/>
    </sheetView>
  </sheetViews>
  <sheetFormatPr defaultRowHeight="12.75" x14ac:dyDescent="0.2"/>
  <cols>
    <col min="2" max="2" width="11" customWidth="1"/>
    <col min="10" max="10" width="11.7109375" bestFit="1" customWidth="1"/>
  </cols>
  <sheetData>
    <row r="2" spans="2:10" x14ac:dyDescent="0.2">
      <c r="B2" t="s">
        <v>45</v>
      </c>
    </row>
    <row r="4" spans="2:10" x14ac:dyDescent="0.2">
      <c r="B4" s="3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29" t="s">
        <v>30</v>
      </c>
      <c r="J4" s="30" t="s">
        <v>46</v>
      </c>
    </row>
    <row r="5" spans="2:10" x14ac:dyDescent="0.2">
      <c r="B5" s="3" t="s">
        <v>47</v>
      </c>
      <c r="C5" s="31">
        <v>0.2</v>
      </c>
      <c r="D5" s="4"/>
      <c r="E5" s="4"/>
      <c r="F5" s="4"/>
      <c r="G5" s="4"/>
      <c r="H5" s="31">
        <v>0.25</v>
      </c>
      <c r="I5" s="32">
        <v>0.22</v>
      </c>
      <c r="J5" s="69"/>
    </row>
    <row r="6" spans="2:10" x14ac:dyDescent="0.2">
      <c r="B6" s="3" t="s">
        <v>48</v>
      </c>
      <c r="C6" s="4"/>
      <c r="D6" s="31">
        <v>0.3</v>
      </c>
      <c r="E6" s="4"/>
      <c r="F6" s="31">
        <v>0.25</v>
      </c>
      <c r="G6" s="4"/>
      <c r="H6" s="4"/>
      <c r="I6" s="32">
        <v>0.25</v>
      </c>
      <c r="J6" s="69"/>
    </row>
    <row r="7" spans="2:10" x14ac:dyDescent="0.2">
      <c r="B7" s="3" t="s">
        <v>49</v>
      </c>
      <c r="C7" s="4"/>
      <c r="D7" s="4"/>
      <c r="E7" s="4"/>
      <c r="F7" s="4"/>
      <c r="G7" s="4"/>
      <c r="H7" s="4"/>
      <c r="I7" s="32">
        <v>0.22</v>
      </c>
      <c r="J7" s="69"/>
    </row>
    <row r="8" spans="2:10" x14ac:dyDescent="0.2">
      <c r="B8" s="3" t="s">
        <v>50</v>
      </c>
      <c r="C8" s="31">
        <v>0.15</v>
      </c>
      <c r="D8" s="4"/>
      <c r="E8" s="4"/>
      <c r="F8" s="31">
        <v>0.13</v>
      </c>
      <c r="G8" s="4"/>
      <c r="H8" s="31">
        <v>0.14000000000000001</v>
      </c>
      <c r="I8" s="33"/>
      <c r="J8" s="69"/>
    </row>
    <row r="9" spans="2:10" x14ac:dyDescent="0.2">
      <c r="B9" s="3" t="s">
        <v>51</v>
      </c>
      <c r="C9" s="4"/>
      <c r="D9" s="31">
        <v>0.25</v>
      </c>
      <c r="E9" s="4"/>
      <c r="F9" s="4"/>
      <c r="G9" s="4"/>
      <c r="H9" s="4"/>
      <c r="I9" s="33"/>
      <c r="J9" s="69"/>
    </row>
    <row r="10" spans="2:10" x14ac:dyDescent="0.2">
      <c r="B10" s="3" t="s">
        <v>52</v>
      </c>
      <c r="C10" s="4"/>
      <c r="D10" s="31">
        <v>0.25</v>
      </c>
      <c r="E10" s="31">
        <v>0.05</v>
      </c>
      <c r="F10" s="4"/>
      <c r="G10" s="31">
        <v>0.21</v>
      </c>
      <c r="H10" s="31">
        <v>0.25</v>
      </c>
      <c r="I10" s="33"/>
      <c r="J10" s="69"/>
    </row>
    <row r="11" spans="2:10" x14ac:dyDescent="0.2">
      <c r="B11" s="3" t="s">
        <v>53</v>
      </c>
      <c r="C11" s="4"/>
      <c r="D11" s="4"/>
      <c r="E11" s="31">
        <v>0.1</v>
      </c>
      <c r="F11" s="4"/>
      <c r="G11" s="4"/>
      <c r="H11" s="4"/>
      <c r="I11" s="33"/>
      <c r="J11" s="69"/>
    </row>
    <row r="12" spans="2:10" x14ac:dyDescent="0.2">
      <c r="B12" s="3" t="s">
        <v>54</v>
      </c>
      <c r="C12" s="31">
        <v>0.25</v>
      </c>
      <c r="D12" s="31">
        <v>0.22</v>
      </c>
      <c r="E12" s="4"/>
      <c r="F12" s="4"/>
      <c r="G12" s="31">
        <v>0.11</v>
      </c>
      <c r="H12" s="4"/>
      <c r="I12" s="31">
        <v>0.11</v>
      </c>
      <c r="J12" s="69"/>
    </row>
    <row r="13" spans="2:10" x14ac:dyDescent="0.2">
      <c r="B13" s="3" t="s">
        <v>55</v>
      </c>
      <c r="C13" s="4"/>
      <c r="D13" s="4"/>
      <c r="E13" s="4"/>
      <c r="F13" s="4"/>
      <c r="G13" s="4"/>
      <c r="H13" s="4"/>
      <c r="I13" s="4"/>
      <c r="J13" s="69"/>
    </row>
    <row r="14" spans="2:10" x14ac:dyDescent="0.2">
      <c r="B14" s="3" t="s">
        <v>56</v>
      </c>
      <c r="C14" s="31">
        <v>0.25</v>
      </c>
      <c r="D14" s="4"/>
      <c r="E14" s="4"/>
      <c r="F14" s="31">
        <v>0.25</v>
      </c>
      <c r="G14" s="31">
        <v>0.25</v>
      </c>
      <c r="H14" s="31">
        <v>0.25</v>
      </c>
      <c r="I14" s="4"/>
      <c r="J14" s="69"/>
    </row>
    <row r="15" spans="2:10" x14ac:dyDescent="0.2">
      <c r="B15" s="30" t="s">
        <v>57</v>
      </c>
      <c r="C15" s="4"/>
      <c r="D15" s="4"/>
      <c r="E15" s="4"/>
      <c r="F15" s="4"/>
      <c r="G15" s="4"/>
      <c r="H15" s="4"/>
      <c r="I15" s="4"/>
      <c r="J15" s="4"/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>
      <selection activeCell="C3" sqref="C3:C13"/>
    </sheetView>
  </sheetViews>
  <sheetFormatPr defaultRowHeight="12.75" x14ac:dyDescent="0.2"/>
  <cols>
    <col min="3" max="3" width="12" style="2" bestFit="1" customWidth="1"/>
    <col min="4" max="4" width="12.140625" style="2" customWidth="1"/>
    <col min="5" max="5" width="10.140625" bestFit="1" customWidth="1"/>
  </cols>
  <sheetData>
    <row r="2" spans="2:5" x14ac:dyDescent="0.2">
      <c r="B2" s="39" t="s">
        <v>92</v>
      </c>
      <c r="C2" s="41" t="s">
        <v>90</v>
      </c>
      <c r="D2" s="41" t="s">
        <v>91</v>
      </c>
    </row>
    <row r="3" spans="2:5" x14ac:dyDescent="0.2">
      <c r="B3" s="39" t="s">
        <v>93</v>
      </c>
      <c r="C3" s="42"/>
      <c r="D3" s="43"/>
      <c r="E3" s="40"/>
    </row>
    <row r="4" spans="2:5" x14ac:dyDescent="0.2">
      <c r="B4" s="39" t="s">
        <v>94</v>
      </c>
      <c r="C4" s="42"/>
      <c r="D4" s="43"/>
      <c r="E4" s="40"/>
    </row>
    <row r="5" spans="2:5" x14ac:dyDescent="0.2">
      <c r="B5" s="39" t="s">
        <v>95</v>
      </c>
      <c r="C5" s="42"/>
      <c r="D5" s="43"/>
      <c r="E5" s="40"/>
    </row>
    <row r="6" spans="2:5" x14ac:dyDescent="0.2">
      <c r="B6" s="39" t="s">
        <v>96</v>
      </c>
      <c r="C6" s="42"/>
      <c r="D6" s="43"/>
      <c r="E6" s="40"/>
    </row>
    <row r="7" spans="2:5" x14ac:dyDescent="0.2">
      <c r="B7" s="39" t="s">
        <v>97</v>
      </c>
      <c r="C7" s="42"/>
      <c r="D7" s="43"/>
      <c r="E7" s="40"/>
    </row>
    <row r="8" spans="2:5" x14ac:dyDescent="0.2">
      <c r="B8" s="39" t="s">
        <v>98</v>
      </c>
      <c r="C8" s="42"/>
      <c r="D8" s="43"/>
      <c r="E8" s="40"/>
    </row>
    <row r="9" spans="2:5" x14ac:dyDescent="0.2">
      <c r="B9" s="39" t="s">
        <v>99</v>
      </c>
      <c r="C9" s="42"/>
      <c r="D9" s="43"/>
      <c r="E9" s="40"/>
    </row>
    <row r="10" spans="2:5" x14ac:dyDescent="0.2">
      <c r="B10" s="39" t="s">
        <v>100</v>
      </c>
      <c r="C10" s="42"/>
      <c r="D10" s="43"/>
      <c r="E10" s="40"/>
    </row>
    <row r="11" spans="2:5" x14ac:dyDescent="0.2">
      <c r="B11" s="39" t="s">
        <v>101</v>
      </c>
      <c r="C11" s="42"/>
      <c r="D11" s="43"/>
      <c r="E11" s="40"/>
    </row>
    <row r="12" spans="2:5" x14ac:dyDescent="0.2">
      <c r="B12" s="39" t="s">
        <v>102</v>
      </c>
      <c r="C12" s="42"/>
      <c r="D12" s="43"/>
      <c r="E12" s="40"/>
    </row>
    <row r="13" spans="2:5" x14ac:dyDescent="0.2">
      <c r="B13" s="39" t="s">
        <v>103</v>
      </c>
      <c r="C13" s="42"/>
      <c r="D13" s="43"/>
      <c r="E13" s="40"/>
    </row>
    <row r="14" spans="2:5" x14ac:dyDescent="0.2">
      <c r="C14" s="42"/>
    </row>
    <row r="15" spans="2:5" x14ac:dyDescent="0.2">
      <c r="C15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B2:G15"/>
  <sheetViews>
    <sheetView showGridLines="0" workbookViewId="0">
      <selection activeCell="D7" sqref="D7"/>
    </sheetView>
  </sheetViews>
  <sheetFormatPr defaultRowHeight="12.75" x14ac:dyDescent="0.2"/>
  <cols>
    <col min="2" max="2" width="10.28515625" bestFit="1" customWidth="1"/>
  </cols>
  <sheetData>
    <row r="2" spans="2:7" x14ac:dyDescent="0.2">
      <c r="F2" s="8" t="s">
        <v>17</v>
      </c>
      <c r="G2" s="8" t="s">
        <v>18</v>
      </c>
    </row>
    <row r="3" spans="2:7" x14ac:dyDescent="0.2">
      <c r="B3" s="3"/>
      <c r="C3" s="3" t="s">
        <v>19</v>
      </c>
      <c r="D3" s="3" t="s">
        <v>20</v>
      </c>
      <c r="E3" s="3" t="s">
        <v>21</v>
      </c>
      <c r="F3" s="9" t="s">
        <v>22</v>
      </c>
      <c r="G3" s="9" t="s">
        <v>23</v>
      </c>
    </row>
    <row r="4" spans="2:7" x14ac:dyDescent="0.2">
      <c r="B4" s="3" t="s">
        <v>24</v>
      </c>
      <c r="C4" s="10">
        <v>26.959147174693694</v>
      </c>
      <c r="D4" s="10">
        <v>83.60567288051341</v>
      </c>
      <c r="E4" s="10">
        <v>76.672599522164205</v>
      </c>
      <c r="F4" s="3"/>
      <c r="G4" s="3"/>
    </row>
    <row r="5" spans="2:7" x14ac:dyDescent="0.2">
      <c r="B5" s="3" t="s">
        <v>25</v>
      </c>
      <c r="C5" s="10">
        <v>26.625020599525051</v>
      </c>
      <c r="D5" s="10">
        <v>29.686547935526548</v>
      </c>
      <c r="E5" s="10">
        <v>96.94651480620854</v>
      </c>
      <c r="F5" s="3"/>
      <c r="G5" s="3"/>
    </row>
    <row r="6" spans="2:7" x14ac:dyDescent="0.2">
      <c r="B6" s="3" t="s">
        <v>26</v>
      </c>
      <c r="C6" s="10">
        <v>57.081151774040833</v>
      </c>
      <c r="D6" s="10">
        <v>99.350812855059715</v>
      </c>
      <c r="E6" s="10">
        <v>29.692289541425456</v>
      </c>
      <c r="F6" s="3"/>
      <c r="G6" s="3"/>
    </row>
    <row r="7" spans="2:7" x14ac:dyDescent="0.2">
      <c r="B7" s="3" t="s">
        <v>27</v>
      </c>
      <c r="C7" s="10">
        <v>33.334826339405133</v>
      </c>
      <c r="D7" s="10">
        <v>46.688719297828207</v>
      </c>
      <c r="E7" s="10">
        <v>35.271463970823788</v>
      </c>
      <c r="F7" s="3"/>
      <c r="G7" s="3"/>
    </row>
    <row r="8" spans="2:7" x14ac:dyDescent="0.2">
      <c r="B8" s="3" t="s">
        <v>28</v>
      </c>
      <c r="C8" s="10">
        <v>106.40689746040705</v>
      </c>
      <c r="D8" s="10">
        <v>87.499198657621548</v>
      </c>
      <c r="E8" s="10">
        <v>34.989256501294008</v>
      </c>
      <c r="F8" s="3"/>
      <c r="G8" s="3"/>
    </row>
    <row r="9" spans="2:7" x14ac:dyDescent="0.2">
      <c r="B9" s="3" t="s">
        <v>29</v>
      </c>
      <c r="C9" s="10">
        <v>94.847339208454699</v>
      </c>
      <c r="D9" s="10">
        <v>81.077606233647998</v>
      </c>
      <c r="E9" s="10">
        <v>88.530060657059337</v>
      </c>
      <c r="F9" s="3"/>
      <c r="G9" s="3"/>
    </row>
    <row r="10" spans="2:7" x14ac:dyDescent="0.2">
      <c r="B10" s="3" t="s">
        <v>30</v>
      </c>
      <c r="C10" s="10">
        <v>79.084952979752188</v>
      </c>
      <c r="D10" s="10">
        <v>78.682454146170357</v>
      </c>
      <c r="E10" s="10">
        <v>85.741409539080877</v>
      </c>
      <c r="F10" s="3"/>
      <c r="G10" s="3"/>
    </row>
    <row r="11" spans="2:7" x14ac:dyDescent="0.2">
      <c r="B11" s="3" t="s">
        <v>31</v>
      </c>
      <c r="C11" s="10">
        <v>51.742323313360927</v>
      </c>
      <c r="D11" s="10">
        <v>106.71650051766673</v>
      </c>
      <c r="E11" s="10">
        <v>8.1108240048926916</v>
      </c>
      <c r="F11" s="3"/>
      <c r="G11" s="3"/>
    </row>
    <row r="12" spans="2:7" x14ac:dyDescent="0.2">
      <c r="B12" s="3" t="s">
        <v>32</v>
      </c>
      <c r="C12" s="10">
        <v>1.7617920511243867</v>
      </c>
      <c r="D12" s="10">
        <v>47.918974092602255</v>
      </c>
      <c r="E12" s="10">
        <v>117.60380344677404</v>
      </c>
      <c r="F12" s="3"/>
      <c r="G12" s="3"/>
    </row>
    <row r="13" spans="2:7" x14ac:dyDescent="0.2">
      <c r="B13" s="3" t="s">
        <v>33</v>
      </c>
      <c r="C13" s="10">
        <v>12.312890767803921</v>
      </c>
      <c r="D13" s="10">
        <v>110.25947060231032</v>
      </c>
      <c r="E13" s="10">
        <v>3.6200252896628982</v>
      </c>
      <c r="F13" s="3"/>
      <c r="G13" s="3"/>
    </row>
    <row r="14" spans="2:7" x14ac:dyDescent="0.2">
      <c r="B14" s="3" t="s">
        <v>34</v>
      </c>
      <c r="C14" s="10">
        <v>57.627609779322832</v>
      </c>
      <c r="D14" s="10">
        <v>66.114882729516879</v>
      </c>
      <c r="E14" s="10">
        <v>19.622526585229938</v>
      </c>
      <c r="F14" s="3"/>
      <c r="G14" s="3"/>
    </row>
    <row r="15" spans="2:7" x14ac:dyDescent="0.2">
      <c r="B15" s="3" t="s">
        <v>35</v>
      </c>
      <c r="C15" s="10">
        <v>18.192833543220893</v>
      </c>
      <c r="D15" s="10">
        <v>17.177467972402916</v>
      </c>
      <c r="E15" s="10">
        <v>5.2721969690337556</v>
      </c>
      <c r="F15" s="3"/>
      <c r="G15" s="3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workbookViewId="0">
      <selection activeCell="D13" sqref="C3:D13"/>
    </sheetView>
  </sheetViews>
  <sheetFormatPr defaultRowHeight="12.75" x14ac:dyDescent="0.2"/>
  <cols>
    <col min="2" max="3" width="12.5703125" customWidth="1"/>
    <col min="4" max="4" width="12.7109375" style="2" customWidth="1"/>
    <col min="5" max="5" width="12.42578125" customWidth="1"/>
  </cols>
  <sheetData>
    <row r="2" spans="2:4" x14ac:dyDescent="0.2">
      <c r="B2" s="7" t="s">
        <v>4</v>
      </c>
      <c r="C2" s="49" t="s">
        <v>104</v>
      </c>
      <c r="D2" s="44" t="s">
        <v>5</v>
      </c>
    </row>
    <row r="3" spans="2:4" x14ac:dyDescent="0.2">
      <c r="B3" s="3" t="s">
        <v>6</v>
      </c>
      <c r="C3" s="3"/>
      <c r="D3" s="4"/>
    </row>
    <row r="4" spans="2:4" x14ac:dyDescent="0.2">
      <c r="B4" s="3" t="s">
        <v>7</v>
      </c>
      <c r="C4" s="3"/>
      <c r="D4" s="4"/>
    </row>
    <row r="5" spans="2:4" x14ac:dyDescent="0.2">
      <c r="B5" s="3" t="s">
        <v>8</v>
      </c>
      <c r="C5" s="3"/>
      <c r="D5" s="4"/>
    </row>
    <row r="6" spans="2:4" x14ac:dyDescent="0.2">
      <c r="B6" s="3" t="s">
        <v>9</v>
      </c>
      <c r="C6" s="3"/>
      <c r="D6" s="4"/>
    </row>
    <row r="7" spans="2:4" x14ac:dyDescent="0.2">
      <c r="B7" s="3" t="s">
        <v>10</v>
      </c>
      <c r="C7" s="3"/>
      <c r="D7" s="4"/>
    </row>
    <row r="8" spans="2:4" x14ac:dyDescent="0.2">
      <c r="B8" s="3" t="s">
        <v>11</v>
      </c>
      <c r="C8" s="3"/>
      <c r="D8" s="4"/>
    </row>
    <row r="9" spans="2:4" x14ac:dyDescent="0.2">
      <c r="B9" s="3" t="s">
        <v>12</v>
      </c>
      <c r="C9" s="3"/>
      <c r="D9" s="4"/>
    </row>
    <row r="10" spans="2:4" x14ac:dyDescent="0.2">
      <c r="B10" s="3" t="s">
        <v>13</v>
      </c>
      <c r="C10" s="3"/>
      <c r="D10" s="4"/>
    </row>
    <row r="11" spans="2:4" x14ac:dyDescent="0.2">
      <c r="B11" s="3" t="s">
        <v>14</v>
      </c>
      <c r="C11" s="3"/>
      <c r="D11" s="4"/>
    </row>
    <row r="12" spans="2:4" x14ac:dyDescent="0.2">
      <c r="B12" s="3" t="s">
        <v>15</v>
      </c>
      <c r="C12" s="3"/>
      <c r="D12" s="4"/>
    </row>
    <row r="13" spans="2:4" x14ac:dyDescent="0.2">
      <c r="B13" s="3" t="s">
        <v>16</v>
      </c>
      <c r="C13" s="3"/>
      <c r="D13" s="4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SUMA</vt:lpstr>
      <vt:lpstr>ŚREDNIA</vt:lpstr>
      <vt:lpstr>JEŻELI</vt:lpstr>
      <vt:lpstr>ZAOKR</vt:lpstr>
      <vt:lpstr>MAX MIN</vt:lpstr>
      <vt:lpstr>ILE.NIEPUSTYCH</vt:lpstr>
      <vt:lpstr>DZIŚ</vt:lpstr>
      <vt:lpstr>ORAZ LUB</vt:lpstr>
      <vt:lpstr>Zagnieżdżanie Funkcji</vt:lpstr>
      <vt:lpstr>SUMA.ILOCZYNÓW</vt:lpstr>
      <vt:lpstr>Funkcje Tekstowe</vt:lpstr>
      <vt:lpstr>CZY.BŁĄD</vt:lpstr>
      <vt:lpstr>SUMY.CZĘŚCIOWE</vt:lpstr>
      <vt:lpstr>MODUŁ.LICZBY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2019-02-27T07:53:44Z</cp:lastPrinted>
  <dcterms:created xsi:type="dcterms:W3CDTF">2009-02-10T08:12:51Z</dcterms:created>
  <dcterms:modified xsi:type="dcterms:W3CDTF">2019-03-07T21:49:26Z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