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\UMCS\program\"/>
    </mc:Choice>
  </mc:AlternateContent>
  <xr:revisionPtr revIDLastSave="0" documentId="8_{31546A75-A699-4991-A1B7-D7B91B48DE28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Nauczycielska" sheetId="1" r:id="rId1"/>
    <sheet name="SEMESTR 1" sheetId="2" r:id="rId2"/>
    <sheet name="SEMESTR 2" sheetId="3" r:id="rId3"/>
    <sheet name="SEMESTR 3" sheetId="4" r:id="rId4"/>
    <sheet name="SEMESTR 4" sheetId="5" r:id="rId5"/>
    <sheet name="SEMESTR 5" sheetId="6" r:id="rId6"/>
    <sheet name="SEMESTR 6" sheetId="7" r:id="rId7"/>
  </sheets>
  <definedNames>
    <definedName name="Excel_BuiltIn_Print_Area">#REF!</definedName>
    <definedName name="Excel_BuiltIn_Print_Area_1">nauczycielska 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70" i="1" l="1"/>
  <c r="AT59" i="1"/>
  <c r="AT70" i="1" s="1"/>
  <c r="AK59" i="1"/>
  <c r="AA59" i="1"/>
  <c r="AA70" i="1" s="1"/>
  <c r="Q59" i="1"/>
  <c r="H59" i="1"/>
  <c r="H70" i="1" s="1"/>
  <c r="AY58" i="1"/>
  <c r="AW58" i="1"/>
  <c r="AV58" i="1"/>
  <c r="AU58" i="1"/>
  <c r="AT58" i="1"/>
  <c r="AS58" i="1"/>
  <c r="AR58" i="1"/>
  <c r="AP58" i="1"/>
  <c r="AO58" i="1"/>
  <c r="AN58" i="1"/>
  <c r="AM58" i="1"/>
  <c r="AL58" i="1"/>
  <c r="AK58" i="1"/>
  <c r="AI58" i="1"/>
  <c r="AH58" i="1"/>
  <c r="AG58" i="1"/>
  <c r="AF58" i="1"/>
  <c r="AE58" i="1"/>
  <c r="AD58" i="1"/>
  <c r="AB58" i="1"/>
  <c r="AA58" i="1"/>
  <c r="Z58" i="1"/>
  <c r="Y58" i="1"/>
  <c r="X58" i="1"/>
  <c r="W58" i="1"/>
  <c r="U58" i="1"/>
  <c r="T58" i="1"/>
  <c r="S58" i="1"/>
  <c r="Q58" i="1"/>
  <c r="P58" i="1"/>
  <c r="N58" i="1"/>
  <c r="M58" i="1"/>
  <c r="L58" i="1"/>
  <c r="K58" i="1"/>
  <c r="J58" i="1"/>
  <c r="I58" i="1"/>
  <c r="H58" i="1"/>
  <c r="G58" i="1"/>
  <c r="F58" i="1"/>
  <c r="E58" i="1"/>
  <c r="D58" i="1"/>
  <c r="A56" i="1"/>
  <c r="C54" i="1"/>
  <c r="C51" i="1"/>
  <c r="C58" i="1" s="1"/>
  <c r="AY46" i="1"/>
  <c r="AY59" i="1" s="1"/>
  <c r="AW46" i="1"/>
  <c r="AW59" i="1" s="1"/>
  <c r="AW70" i="1" s="1"/>
  <c r="AV46" i="1"/>
  <c r="AV59" i="1" s="1"/>
  <c r="AV70" i="1" s="1"/>
  <c r="AU46" i="1"/>
  <c r="AU59" i="1" s="1"/>
  <c r="AU70" i="1" s="1"/>
  <c r="AT46" i="1"/>
  <c r="AS46" i="1"/>
  <c r="AS59" i="1" s="1"/>
  <c r="AR46" i="1"/>
  <c r="AR59" i="1" s="1"/>
  <c r="AP46" i="1"/>
  <c r="AP59" i="1" s="1"/>
  <c r="AP70" i="1" s="1"/>
  <c r="AO46" i="1"/>
  <c r="AO59" i="1" s="1"/>
  <c r="AO70" i="1" s="1"/>
  <c r="AN46" i="1"/>
  <c r="AN59" i="1" s="1"/>
  <c r="AN70" i="1" s="1"/>
  <c r="AM46" i="1"/>
  <c r="AM59" i="1" s="1"/>
  <c r="AM70" i="1" s="1"/>
  <c r="AL46" i="1"/>
  <c r="AL59" i="1" s="1"/>
  <c r="AK46" i="1"/>
  <c r="AI46" i="1"/>
  <c r="AI59" i="1" s="1"/>
  <c r="AI70" i="1" s="1"/>
  <c r="AH46" i="1"/>
  <c r="AH59" i="1" s="1"/>
  <c r="AH70" i="1" s="1"/>
  <c r="AG46" i="1"/>
  <c r="AG59" i="1" s="1"/>
  <c r="AG70" i="1" s="1"/>
  <c r="AF46" i="1"/>
  <c r="AF59" i="1" s="1"/>
  <c r="AF70" i="1" s="1"/>
  <c r="AE46" i="1"/>
  <c r="AE59" i="1" s="1"/>
  <c r="AD46" i="1"/>
  <c r="AD59" i="1" s="1"/>
  <c r="AD70" i="1" s="1"/>
  <c r="AB46" i="1"/>
  <c r="AB59" i="1" s="1"/>
  <c r="AB70" i="1" s="1"/>
  <c r="AA46" i="1"/>
  <c r="Z46" i="1"/>
  <c r="Z59" i="1" s="1"/>
  <c r="Z70" i="1" s="1"/>
  <c r="Y46" i="1"/>
  <c r="Y59" i="1" s="1"/>
  <c r="Y70" i="1" s="1"/>
  <c r="X46" i="1"/>
  <c r="X59" i="1" s="1"/>
  <c r="U46" i="1"/>
  <c r="U59" i="1" s="1"/>
  <c r="U70" i="1" s="1"/>
  <c r="T46" i="1"/>
  <c r="T59" i="1" s="1"/>
  <c r="T70" i="1" s="1"/>
  <c r="S46" i="1"/>
  <c r="S59" i="1" s="1"/>
  <c r="S70" i="1" s="1"/>
  <c r="R46" i="1"/>
  <c r="R59" i="1" s="1"/>
  <c r="R70" i="1" s="1"/>
  <c r="Q46" i="1"/>
  <c r="P46" i="1"/>
  <c r="P59" i="1" s="1"/>
  <c r="N46" i="1"/>
  <c r="N59" i="1" s="1"/>
  <c r="N70" i="1" s="1"/>
  <c r="M46" i="1"/>
  <c r="M59" i="1" s="1"/>
  <c r="M70" i="1" s="1"/>
  <c r="L46" i="1"/>
  <c r="L59" i="1" s="1"/>
  <c r="L70" i="1" s="1"/>
  <c r="K46" i="1"/>
  <c r="K59" i="1" s="1"/>
  <c r="K70" i="1" s="1"/>
  <c r="J46" i="1"/>
  <c r="J59" i="1" s="1"/>
  <c r="I46" i="1"/>
  <c r="I59" i="1" s="1"/>
  <c r="I70" i="1" s="1"/>
  <c r="H46" i="1"/>
  <c r="G46" i="1"/>
  <c r="G59" i="1" s="1"/>
  <c r="G70" i="1" s="1"/>
  <c r="F46" i="1"/>
  <c r="F59" i="1" s="1"/>
  <c r="F70" i="1" s="1"/>
  <c r="E46" i="1"/>
  <c r="E59" i="1" s="1"/>
  <c r="E70" i="1" s="1"/>
  <c r="D46" i="1"/>
  <c r="D59" i="1" s="1"/>
  <c r="D70" i="1" s="1"/>
  <c r="C45" i="1"/>
  <c r="C44" i="1"/>
  <c r="C42" i="1"/>
  <c r="C40" i="1"/>
  <c r="C38" i="1"/>
  <c r="C37" i="1"/>
  <c r="C31" i="1"/>
  <c r="C28" i="1"/>
  <c r="C27" i="1"/>
  <c r="C26" i="1"/>
  <c r="C25" i="1"/>
  <c r="C24" i="1"/>
  <c r="C22" i="1"/>
  <c r="C18" i="1"/>
  <c r="C17" i="1"/>
  <c r="C16" i="1"/>
  <c r="C46" i="1" s="1"/>
  <c r="C59" i="1" s="1"/>
  <c r="J69" i="1" l="1"/>
  <c r="P70" i="1"/>
  <c r="AS70" i="1"/>
  <c r="AS60" i="1"/>
  <c r="AL70" i="1"/>
  <c r="AL60" i="1"/>
  <c r="AL69" i="1"/>
  <c r="AR70" i="1"/>
  <c r="AE70" i="1"/>
  <c r="AE60" i="1"/>
  <c r="C70" i="1"/>
  <c r="C69" i="1"/>
  <c r="AS69" i="1"/>
  <c r="AY70" i="1"/>
  <c r="J70" i="1"/>
  <c r="J60" i="1"/>
  <c r="Q60" i="1"/>
  <c r="X60" i="1"/>
  <c r="X70" i="1"/>
  <c r="Q70" i="1"/>
</calcChain>
</file>

<file path=xl/sharedStrings.xml><?xml version="1.0" encoding="utf-8"?>
<sst xmlns="http://schemas.openxmlformats.org/spreadsheetml/2006/main" count="546" uniqueCount="191">
  <si>
    <t>Plan studiów obowiązujący od roku akademickiego 2014/2015</t>
  </si>
  <si>
    <t>Plan studiów obowiązujący od roku akademickiego 2020/2021</t>
  </si>
  <si>
    <t>ZATWIERDZAM:</t>
  </si>
  <si>
    <t>KIERUNEK:</t>
  </si>
  <si>
    <t>LINGWISTYKA STOSOWANA</t>
  </si>
  <si>
    <t>Specjalność studiów:</t>
  </si>
  <si>
    <t>NAUCZYCIELSKA</t>
  </si>
  <si>
    <t>Poziom studiów:</t>
  </si>
  <si>
    <t>pierwszy</t>
  </si>
  <si>
    <t>Profil studiów:</t>
  </si>
  <si>
    <t>praktyczny</t>
  </si>
  <si>
    <t>Forma studiów:</t>
  </si>
  <si>
    <t>stacjonarne</t>
  </si>
  <si>
    <t>data, podpis i pieczęć prorektora</t>
  </si>
  <si>
    <t>Lp.</t>
  </si>
  <si>
    <t>Nazwa modułu (przedmiotu)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</si>
  <si>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</si>
  <si>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</si>
  <si>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</si>
  <si>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</si>
  <si>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</si>
  <si>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</si>
  <si>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</si>
  <si>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</si>
  <si>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</si>
  <si>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</si>
  <si>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</si>
  <si>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</si>
  <si>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</si>
  <si>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</si>
  <si>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BLOK KOMPETENCJI KULTUROWO-KOMUNIKACYJNYCH 1. JĘZYKA</t>
  </si>
  <si>
    <t>Podstawy kulturowe komunikacji językowej 1. języka *</t>
  </si>
  <si>
    <t>z/o</t>
  </si>
  <si>
    <t>E</t>
  </si>
  <si>
    <t>Praktyczne ćwiczenia receptywno-dyskursywne 1. języka (P)</t>
  </si>
  <si>
    <t xml:space="preserve"> </t>
  </si>
  <si>
    <t>Praktyczna fonetyka w komunikacji 1. języka (P)</t>
  </si>
  <si>
    <t>Praktyczne ćwiczenia kompozycyjne 1. języka (P)</t>
  </si>
  <si>
    <t>Gramatyka w komunikacji językowej 1. języka (P)</t>
  </si>
  <si>
    <t>Tłumaczenie avista 1. języka (P)</t>
  </si>
  <si>
    <t>Przekład tekstów ogólnych 1. języka (P)</t>
  </si>
  <si>
    <t>BLOK KOMPETENCJI PSYCHOLOGICZNO-PEDAGOGICZNYCH</t>
  </si>
  <si>
    <t>Ogólne przygotowanie psychologiczne</t>
  </si>
  <si>
    <t>Ogólne przygotowanie pedagogiczne</t>
  </si>
  <si>
    <t xml:space="preserve">Przygotowanie psychologiczne do pracy w szkole </t>
  </si>
  <si>
    <t xml:space="preserve">Przygotowanie pedagogiczne do pracy w szkole </t>
  </si>
  <si>
    <t>BLOK KOMPETENCJI METODYCZNO-DYDAKTYCZNYCH</t>
  </si>
  <si>
    <t xml:space="preserve">Podstawy dydaktyki (glottodydaktyka ogólna) </t>
  </si>
  <si>
    <t xml:space="preserve">Metodyka nauczania 1. języka w szkole </t>
  </si>
  <si>
    <t xml:space="preserve">Nowe media w dydaktyce  </t>
  </si>
  <si>
    <t>Warsztat zawodowy nauczyciela</t>
  </si>
  <si>
    <t xml:space="preserve">Dydaktyka kompensacyjna w szkole </t>
  </si>
  <si>
    <t xml:space="preserve">Emisja głosu </t>
  </si>
  <si>
    <t>BLOK KOMPETENCJI JĘZYKOZNAWCZYCH* AiB</t>
  </si>
  <si>
    <t>Przegląd wybranych teorii lingwistycznych (wstęp)</t>
  </si>
  <si>
    <t>Filozofia języka</t>
  </si>
  <si>
    <t>POZOSTAŁE PRZEDMIOTY* A i B</t>
  </si>
  <si>
    <t>Kultura języka polskiego</t>
  </si>
  <si>
    <t>W-F</t>
  </si>
  <si>
    <t>Ochrona własności intelektualnej</t>
  </si>
  <si>
    <t>BLOK KOMPETENCJI HUMANISTYCZNO-SPOŁECZNYCH</t>
  </si>
  <si>
    <t>Europejskie systemy polityczne</t>
  </si>
  <si>
    <t>Metodologia nauk humanistyczno-społecznych</t>
  </si>
  <si>
    <t>Razem A</t>
  </si>
  <si>
    <t>Blok modułów (przedmiotów) wybieralnych/fakultatywnych  - B  (zgodnie z wyborem odnośnie do 2. języka)</t>
  </si>
  <si>
    <t>BLOK KOMPETENCJI KULTUROWO-KOMUNIKACYJNYCH 2. JĘZYKA</t>
  </si>
  <si>
    <t>Podstawy kulturowe komunikacji językowej 2. języka **</t>
  </si>
  <si>
    <t>Praktyczne ćwiczenia receptywno-dyskursywne 2. języka (P)</t>
  </si>
  <si>
    <t>Praktyczna fonetyka w komunikacji 2 języka (P)</t>
  </si>
  <si>
    <t>Praktyczne ćwiczenia kompozycyjne 2. języka (P)</t>
  </si>
  <si>
    <t>Gramatyka w komunikacji językowej 2. języka (P)</t>
  </si>
  <si>
    <t>Tłumaczenie avista 2. języka (P)</t>
  </si>
  <si>
    <t>Przekład tekstów ogólnych 2. języka (P)</t>
  </si>
  <si>
    <t>Seminarium dyplomowe</t>
  </si>
  <si>
    <t>Razem B</t>
  </si>
  <si>
    <t>Razem A+B</t>
  </si>
  <si>
    <t>Razem godziny w semestrze</t>
  </si>
  <si>
    <t xml:space="preserve">praktyka ogólnopedagogiczna ciągła 2-tygodniowa w szkole </t>
  </si>
  <si>
    <t>Praktyka przedmiotowa 2 .języka w szkole / 60 godzin *</t>
  </si>
  <si>
    <t>Praktyka ogólnopedagogiczna ciągła 2-tygodniowa w szkole / 30 godzin **</t>
  </si>
  <si>
    <t>Obozy naukowe (pkt ECTS/wymiar)</t>
  </si>
  <si>
    <t>Wycieczki programowe (pkt ECTS/wymiar)</t>
  </si>
  <si>
    <t>Ćwiczenia terenowe (pkt ECTS/wymiar)</t>
  </si>
  <si>
    <t>Minimalna liczba punktów ECTS dla zajęć ogólnouniwersyteckich lub na innym kierunku studiów</t>
  </si>
  <si>
    <t>Liczba punktów za pracę dyplomową i jej obronę (egzamin dyplomowy)</t>
  </si>
  <si>
    <t>Razem ECTS w sem.</t>
  </si>
  <si>
    <t xml:space="preserve">Razem </t>
  </si>
  <si>
    <t>*przedmiot stanowi ofertę dla tych języków, które nauczane są w szkole podstawowej</t>
  </si>
  <si>
    <t>** praktyka realizowana jest we wrześniu po II semestrze, ale zaliczana w semestrze III</t>
  </si>
  <si>
    <t>………………………..……………………………..</t>
  </si>
  <si>
    <t>Zatwierdzono na posiedzeniu Rady Wydziału w dniu:</t>
  </si>
  <si>
    <t>data, podpis i pieczęć dziekana</t>
  </si>
  <si>
    <t>*/ przykładowa liczba punktów</t>
  </si>
  <si>
    <t xml:space="preserve">A - blok modulów (przedmiotów) obowiązujących wszystkich studentów danego kierunku i specjalności </t>
  </si>
  <si>
    <t>B - blok modułów (przedmiotów) wybieralnych/fakultatywnych m.in.. specjalnościowych lub specjalizacyjnych (minimum 30% ogólnej liczby punktów ECTS)</t>
  </si>
  <si>
    <r>
      <rPr>
        <u/>
        <sz val="11"/>
        <color rgb="FF000000"/>
        <rFont val="Czcionka tekstu podstawowego"/>
        <family val="2"/>
        <charset val="238"/>
      </rPr>
      <t>W przypadku studiów o profilu praktycznym należy przy nazwie przedmiotu praktycznego umieścić symbol</t>
    </r>
    <r>
      <rPr>
        <sz val="11"/>
        <color rgb="FF000000"/>
        <rFont val="Czcionka tekstu podstawowego"/>
        <family val="2"/>
        <charset val="238"/>
      </rPr>
      <t xml:space="preserve">: </t>
    </r>
    <r>
      <rPr>
        <b/>
        <sz val="11"/>
        <color rgb="FF000000"/>
        <rFont val="Czcionka tekstu podstawowego"/>
        <family val="2"/>
        <charset val="238"/>
      </rPr>
      <t>(P)</t>
    </r>
  </si>
  <si>
    <t>Symbole: WY-wykład, CA-ćwiczenia, LB-labolatorium, KW-konwersatorium, SM-seminarium</t>
  </si>
  <si>
    <t>lingwistyka stosowana 1. stopnia nauczycielska</t>
  </si>
  <si>
    <t>1 semestr</t>
  </si>
  <si>
    <t>PRZEDMIOTY</t>
  </si>
  <si>
    <t>kody</t>
  </si>
  <si>
    <t xml:space="preserve">H-PKKJ1J-LS.N-1S.1  </t>
  </si>
  <si>
    <t>H-PCRD1J-LS.N-1S.1</t>
  </si>
  <si>
    <t>H-PFK1J-LS.N-1S.1</t>
  </si>
  <si>
    <t>H-GKJ1J-LS.N-1S.1</t>
  </si>
  <si>
    <t>H-TA1J-LS.N-1S.1</t>
  </si>
  <si>
    <t>H-PPS-1S.1</t>
  </si>
  <si>
    <t>Przygotowanie psychologiczne do pracy na II etapie edukacyjnym</t>
  </si>
  <si>
    <t>H-PPSP2EE-1S.1</t>
  </si>
  <si>
    <t>STOSUJĘ CYFRY ARABSKIE PONIEWAŻ CYFRY RZYMSKIE DAWAŁYBY ZBYT DUZO ZNAKÓW W PROGRAMIE NA 2 STOPNIU</t>
  </si>
  <si>
    <t>H-PWTL-LS.N-1S.</t>
  </si>
  <si>
    <t>H-KJP-LS.N-1S.1</t>
  </si>
  <si>
    <t>UMCS-WF-1S.1</t>
  </si>
  <si>
    <t>H-OWI-1S.1</t>
  </si>
  <si>
    <t>H-ESP-LS.N-1S.1</t>
  </si>
  <si>
    <t>H-PCRD2J-LS.N-1S.1</t>
  </si>
  <si>
    <t>H-PFK2J-LS.N-1S.1</t>
  </si>
  <si>
    <t>H-GKJ2J-LS.N-1S.1</t>
  </si>
  <si>
    <t>UMCS-OG-1S.1</t>
  </si>
  <si>
    <t>2 SEMESTR</t>
  </si>
  <si>
    <t xml:space="preserve">H-PKKJ1J-LS.N-1S.2  </t>
  </si>
  <si>
    <t>H-PCRD1J-LS.N-1S.2</t>
  </si>
  <si>
    <t>H-PFK1J-LS.N-1S.2</t>
  </si>
  <si>
    <t>H-GKJ1J-LS.N-1S.2</t>
  </si>
  <si>
    <t>H-TA1J-LS.N-1S.2</t>
  </si>
  <si>
    <t>H-OPP-1S.2</t>
  </si>
  <si>
    <t>Przygotowanie pedagogiczne do pracy na II etapie edukacyjnym</t>
  </si>
  <si>
    <t>H-PPP2EE-1S.2</t>
  </si>
  <si>
    <t>H-KJP-LS.N-1S.2</t>
  </si>
  <si>
    <t>H-ESP-LS.N-1S.2</t>
  </si>
  <si>
    <t>H-PCRD2J-LS.N-1S.2</t>
  </si>
  <si>
    <t>H-PFK2J-LS.N-1S.2</t>
  </si>
  <si>
    <t>H-GKJ2J-LS.N-1S.2</t>
  </si>
  <si>
    <t>Praktyka ogólnopedagogiczna ciągła 2-tygodniowa w szkole podstawowej / 30 godzin *****</t>
  </si>
  <si>
    <t>H-POP-LS.N-1S.2</t>
  </si>
  <si>
    <t>3 SEMESTR</t>
  </si>
  <si>
    <t xml:space="preserve">H-PKKJ1J-LS.N-1S.3  </t>
  </si>
  <si>
    <t>H-PCRD1J-LS.N-1S.3</t>
  </si>
  <si>
    <t>H-PCK1J-LS.N-1S.3</t>
  </si>
  <si>
    <t>H-PTO1J-LS.N-1S.3</t>
  </si>
  <si>
    <t>Przygotowanie pedagogiczne do pracy na II etapie edukacyjnym (kontynuacja)</t>
  </si>
  <si>
    <t>H-PPP2EE-1S.3</t>
  </si>
  <si>
    <t>H-PD-LS.N-1S.3</t>
  </si>
  <si>
    <t>Metodyka nauczania 1. języka na II etapie edukacyjnym</t>
  </si>
  <si>
    <t>H-MN1J-LS.N-1S.3</t>
  </si>
  <si>
    <t xml:space="preserve">H-PKKJ2J-LS.N-1S.3 </t>
  </si>
  <si>
    <t>H-PCRD2J-LS.N-1S.3</t>
  </si>
  <si>
    <t>H-PCK2J-LS.N-1S.3</t>
  </si>
  <si>
    <t>H-GKJ2J-LS.N-1S.3</t>
  </si>
  <si>
    <t>Praktyka przedmiotowa 1.języka w szkole podstawowej / 120 godzin ****</t>
  </si>
  <si>
    <t>H-PP1J-LS.N-1S.3</t>
  </si>
  <si>
    <t>UMCS-OG-1S.3</t>
  </si>
  <si>
    <t>4 SEMESTR</t>
  </si>
  <si>
    <t xml:space="preserve">H-PKKJ1J-LS.N-1S.4  </t>
  </si>
  <si>
    <t>H-PCRD1J-LS.N-1S.4</t>
  </si>
  <si>
    <t>H-PCK1J-LS.N-1S.4</t>
  </si>
  <si>
    <t>H-PTO1J-LS.N-1S.4</t>
  </si>
  <si>
    <t>H-PD-LS.N-1S.4</t>
  </si>
  <si>
    <t>H-MN1J-LS.N-1S.4</t>
  </si>
  <si>
    <t>H-FJ-LS.N-1S.4</t>
  </si>
  <si>
    <t>H-MNHS-LS.N-1S.4</t>
  </si>
  <si>
    <t xml:space="preserve">H-PKKJ2J-LS.N-1S.4 </t>
  </si>
  <si>
    <t>H-PCRD2J-LS.N-1S.4</t>
  </si>
  <si>
    <t>H-PCK2J-LS.N-1S.4</t>
  </si>
  <si>
    <t>H-PP1J-LS.N-1S.4</t>
  </si>
  <si>
    <t>5 SEMESTR</t>
  </si>
  <si>
    <t>H-PCRD1J-LS.N-1S.5</t>
  </si>
  <si>
    <t>H-PCK1J-LS.N-1S.5</t>
  </si>
  <si>
    <t>H-WZN-LS.N-1S.5</t>
  </si>
  <si>
    <t>Dydaktyka kompensacyjna na II etapie edukacyjnym</t>
  </si>
  <si>
    <t>H-DKIIEE-LS.N-1S.5</t>
  </si>
  <si>
    <t xml:space="preserve">Emisja głosu (P) </t>
  </si>
  <si>
    <t>H-EG-LS.N-1S.5</t>
  </si>
  <si>
    <t xml:space="preserve">H-PKKJ2J-LS.N-1S.5 </t>
  </si>
  <si>
    <t>H-PCRD2J-LS.N-1S.5</t>
  </si>
  <si>
    <t>H-PCK2J-LS.N-1S.5</t>
  </si>
  <si>
    <t>H-TA2J-LS.N-1S.5</t>
  </si>
  <si>
    <t>H-PTO2J-LS.N-1S.5</t>
  </si>
  <si>
    <t>H-SD-LS.N-1S.5</t>
  </si>
  <si>
    <t>H-PP1J-LS.N-1S.5</t>
  </si>
  <si>
    <t>6 SEMESTR</t>
  </si>
  <si>
    <t>H-PCRD1J-LS.N-1S.6</t>
  </si>
  <si>
    <t>H-PCK1J-LS.N-1S.6</t>
  </si>
  <si>
    <t>Nowe media w dydaktyce na II etapie edukacyjnym</t>
  </si>
  <si>
    <t>H-NMDIIEE1J-LS.N-1S.6</t>
  </si>
  <si>
    <t>H-PCRD2J-LS.N-1S.6</t>
  </si>
  <si>
    <t>H-PCK2J-LS.N-1S.6</t>
  </si>
  <si>
    <t>H-TA2J-LS.N-1S.6</t>
  </si>
  <si>
    <t>H-SD-LS.N-1S.6</t>
  </si>
  <si>
    <t>H-PP1J-LS.N-1S.6</t>
  </si>
  <si>
    <t>H-LPPD-LS.N-1S.6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</si>
</sst>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zcionka tekstu podstawowego"/>
      <family val="2"/>
      <charset val="238"/>
    </font>
    <font>
      <b/>
      <sz val="12"/>
      <color rgb="FF000000"/>
      <name val="Czcionka tekstu podstawowego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Narrow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008000"/>
      <name val="Times New Roman"/>
      <family val="1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0"/>
      <color rgb="FF00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u/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sz val="10"/>
      <color rgb="FF000000"/>
      <name val="Czcionka tekstu podstawowego"/>
      <family val="2"/>
      <charset val="238"/>
    </font>
    <font>
      <b/>
      <sz val="14"/>
      <name val="Times New Roman"/>
      <family val="1"/>
      <charset val="238"/>
    </font>
    <font>
      <sz val="11"/>
      <color rgb="FF00000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C6D9F1"/>
        <bgColor rgb="FFC0C0C0"/>
      </patternFill>
    </fill>
  </fills>
  <borders count="7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418">
    <xf numFmtId="0" fontId="0" fillId="0" borderId="0" xfId="0"/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textRotation="90" wrapText="1"/>
    </xf>
    <xf numFmtId="0" fontId="11" fillId="2" borderId="13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33" xfId="0" applyFont="1" applyBorder="1" applyAlignment="1">
      <alignment horizontal="justify" vertical="center" wrapText="1"/>
    </xf>
    <xf numFmtId="0" fontId="13" fillId="5" borderId="3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0" fillId="0" borderId="0" xfId="0" applyBorder="1"/>
    <xf numFmtId="0" fontId="13" fillId="0" borderId="26" xfId="0" applyFont="1" applyBorder="1" applyAlignment="1">
      <alignment vertical="center" wrapText="1"/>
    </xf>
    <xf numFmtId="0" fontId="13" fillId="0" borderId="39" xfId="0" applyFont="1" applyBorder="1" applyAlignment="1">
      <alignment horizontal="justify" vertical="center" wrapText="1"/>
    </xf>
    <xf numFmtId="0" fontId="13" fillId="5" borderId="4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0" fillId="0" borderId="0" xfId="0" applyFont="1" applyBorder="1"/>
    <xf numFmtId="0" fontId="13" fillId="0" borderId="30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18" xfId="0" applyFont="1" applyBorder="1" applyAlignment="1">
      <alignment horizontal="justify" vertical="center" wrapText="1"/>
    </xf>
    <xf numFmtId="0" fontId="13" fillId="3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7" xfId="0" applyBorder="1"/>
    <xf numFmtId="0" fontId="7" fillId="4" borderId="23" xfId="0" applyFont="1" applyFill="1" applyBorder="1" applyAlignment="1">
      <alignment horizontal="center" vertical="center"/>
    </xf>
    <xf numFmtId="0" fontId="9" fillId="0" borderId="49" xfId="0" applyFont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9" fillId="0" borderId="50" xfId="0" applyFont="1" applyBorder="1" applyAlignment="1">
      <alignment vertical="center"/>
    </xf>
    <xf numFmtId="0" fontId="9" fillId="5" borderId="16" xfId="0" applyFont="1" applyFill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46" xfId="0" applyFont="1" applyBorder="1" applyAlignment="1">
      <alignment horizontal="justify" vertical="center" wrapText="1"/>
    </xf>
    <xf numFmtId="0" fontId="9" fillId="3" borderId="20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0" borderId="20" xfId="0" applyFont="1" applyBorder="1"/>
    <xf numFmtId="0" fontId="15" fillId="4" borderId="7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9" fillId="0" borderId="50" xfId="0" applyFont="1" applyBorder="1" applyAlignment="1">
      <alignment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5" fillId="5" borderId="5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13" fillId="0" borderId="34" xfId="0" applyFont="1" applyBorder="1" applyAlignment="1">
      <alignment vertical="top" wrapText="1"/>
    </xf>
    <xf numFmtId="0" fontId="17" fillId="0" borderId="1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vertical="top" wrapText="1"/>
    </xf>
    <xf numFmtId="0" fontId="17" fillId="0" borderId="6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top" wrapText="1"/>
    </xf>
    <xf numFmtId="0" fontId="20" fillId="7" borderId="12" xfId="0" applyFont="1" applyFill="1" applyBorder="1" applyAlignment="1">
      <alignment vertical="top" wrapText="1"/>
    </xf>
    <xf numFmtId="0" fontId="21" fillId="7" borderId="12" xfId="0" applyFont="1" applyFill="1" applyBorder="1" applyAlignment="1">
      <alignment vertical="top" wrapText="1"/>
    </xf>
    <xf numFmtId="0" fontId="20" fillId="7" borderId="2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1" xfId="0" applyFont="1" applyFill="1" applyBorder="1" applyAlignment="1">
      <alignment vertical="top" wrapText="1"/>
    </xf>
    <xf numFmtId="0" fontId="20" fillId="7" borderId="52" xfId="0" applyFont="1" applyFill="1" applyBorder="1" applyAlignment="1">
      <alignment vertical="top" wrapText="1"/>
    </xf>
    <xf numFmtId="0" fontId="20" fillId="7" borderId="3" xfId="0" applyFont="1" applyFill="1" applyBorder="1" applyAlignment="1">
      <alignment vertical="top" wrapText="1"/>
    </xf>
    <xf numFmtId="0" fontId="20" fillId="7" borderId="64" xfId="0" applyFont="1" applyFill="1" applyBorder="1" applyAlignment="1">
      <alignment vertical="top" wrapText="1"/>
    </xf>
    <xf numFmtId="0" fontId="4" fillId="0" borderId="0" xfId="0" applyFont="1"/>
    <xf numFmtId="0" fontId="22" fillId="0" borderId="0" xfId="0" applyFo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28" fillId="0" borderId="0" xfId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8" fillId="0" borderId="0" xfId="1" applyBorder="1" applyAlignment="1">
      <alignment wrapText="1"/>
    </xf>
    <xf numFmtId="0" fontId="0" fillId="0" borderId="0" xfId="1" applyFont="1" applyBorder="1" applyAlignment="1">
      <alignment horizontal="center" vertical="center" wrapText="1"/>
    </xf>
    <xf numFmtId="0" fontId="28" fillId="0" borderId="0" xfId="1" applyAlignment="1">
      <alignment horizontal="center" wrapText="1"/>
    </xf>
    <xf numFmtId="0" fontId="28" fillId="0" borderId="0" xfId="1" applyBorder="1" applyAlignment="1">
      <alignment horizontal="left" wrapText="1"/>
    </xf>
    <xf numFmtId="0" fontId="28" fillId="0" borderId="0" xfId="1"/>
    <xf numFmtId="49" fontId="2" fillId="0" borderId="18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 wrapText="1"/>
    </xf>
    <xf numFmtId="0" fontId="11" fillId="4" borderId="69" xfId="0" applyFont="1" applyFill="1" applyBorder="1" applyAlignment="1">
      <alignment horizontal="center" vertical="center" textRotation="90" wrapText="1"/>
    </xf>
    <xf numFmtId="0" fontId="11" fillId="2" borderId="71" xfId="0" applyFont="1" applyFill="1" applyBorder="1" applyAlignment="1">
      <alignment horizontal="center" vertical="center" textRotation="90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0" fillId="8" borderId="18" xfId="0" applyFont="1" applyFill="1" applyBorder="1" applyAlignment="1">
      <alignment vertical="top"/>
    </xf>
    <xf numFmtId="0" fontId="9" fillId="2" borderId="18" xfId="0" applyFont="1" applyFill="1" applyBorder="1" applyAlignment="1">
      <alignment horizontal="center" vertical="center" wrapText="1"/>
    </xf>
    <xf numFmtId="0" fontId="0" fillId="8" borderId="18" xfId="0" applyFont="1" applyFill="1" applyBorder="1"/>
    <xf numFmtId="0" fontId="9" fillId="2" borderId="1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justify" vertical="center" wrapText="1"/>
    </xf>
    <xf numFmtId="0" fontId="19" fillId="0" borderId="18" xfId="0" applyFont="1" applyBorder="1" applyAlignment="1">
      <alignment wrapText="1"/>
    </xf>
    <xf numFmtId="0" fontId="19" fillId="8" borderId="18" xfId="0" applyFont="1" applyFill="1" applyBorder="1" applyAlignment="1">
      <alignment wrapText="1"/>
    </xf>
    <xf numFmtId="0" fontId="11" fillId="0" borderId="1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8" borderId="7" xfId="0" applyFont="1" applyFill="1" applyBorder="1" applyAlignment="1">
      <alignment vertical="top"/>
    </xf>
    <xf numFmtId="0" fontId="9" fillId="0" borderId="2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0" fillId="8" borderId="7" xfId="0" applyFont="1" applyFill="1" applyBorder="1"/>
    <xf numFmtId="0" fontId="13" fillId="0" borderId="47" xfId="0" applyFont="1" applyBorder="1" applyAlignment="1">
      <alignment horizontal="justify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justify" vertical="center" wrapText="1"/>
    </xf>
    <xf numFmtId="0" fontId="13" fillId="0" borderId="46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73" xfId="0" applyFont="1" applyBorder="1" applyAlignment="1">
      <alignment horizontal="justify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vertical="top" wrapText="1"/>
    </xf>
    <xf numFmtId="0" fontId="13" fillId="0" borderId="74" xfId="0" applyFont="1" applyBorder="1" applyAlignment="1">
      <alignment vertical="top" wrapText="1"/>
    </xf>
    <xf numFmtId="0" fontId="13" fillId="0" borderId="75" xfId="0" applyFont="1" applyBorder="1" applyAlignment="1">
      <alignment vertical="top" wrapText="1"/>
    </xf>
    <xf numFmtId="0" fontId="17" fillId="5" borderId="1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9" fillId="8" borderId="18" xfId="0" applyFont="1" applyFill="1" applyBorder="1" applyAlignment="1">
      <alignment horizontal="justify" vertical="center" wrapText="1"/>
    </xf>
    <xf numFmtId="0" fontId="13" fillId="0" borderId="67" xfId="0" applyFont="1" applyBorder="1" applyAlignment="1">
      <alignment vertical="top" wrapText="1"/>
    </xf>
    <xf numFmtId="0" fontId="13" fillId="0" borderId="76" xfId="0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top" wrapText="1"/>
    </xf>
    <xf numFmtId="0" fontId="5" fillId="4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13" fillId="0" borderId="44" xfId="0" applyFont="1" applyBorder="1" applyAlignment="1">
      <alignment vertical="top" wrapText="1"/>
    </xf>
    <xf numFmtId="0" fontId="0" fillId="8" borderId="44" xfId="0" applyFont="1" applyFill="1" applyBorder="1"/>
    <xf numFmtId="0" fontId="7" fillId="0" borderId="76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5" borderId="77" xfId="0" applyFont="1" applyFill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2" fillId="0" borderId="18" xfId="0" applyFont="1" applyBorder="1"/>
    <xf numFmtId="0" fontId="2" fillId="5" borderId="18" xfId="0" applyFont="1" applyFill="1" applyBorder="1"/>
    <xf numFmtId="0" fontId="6" fillId="0" borderId="1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5" fillId="6" borderId="51" xfId="0" applyFont="1" applyFill="1" applyBorder="1" applyAlignment="1">
      <alignment horizontal="left" vertical="center"/>
    </xf>
    <xf numFmtId="0" fontId="6" fillId="0" borderId="53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7" borderId="51" xfId="0" applyFont="1" applyFill="1" applyBorder="1" applyAlignment="1">
      <alignment horizontal="left" vertical="center"/>
    </xf>
    <xf numFmtId="0" fontId="5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19" fillId="0" borderId="61" xfId="0" applyFont="1" applyBorder="1" applyAlignment="1">
      <alignment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7" borderId="5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28" fillId="0" borderId="18" xfId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6" fillId="0" borderId="0" xfId="1" applyFont="1" applyBorder="1" applyAlignment="1">
      <alignment wrapText="1"/>
    </xf>
    <xf numFmtId="0" fontId="4" fillId="0" borderId="18" xfId="0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1"/>
  <sheetViews>
    <sheetView tabSelected="1" topLeftCell="A52" zoomScale="75" zoomScaleNormal="75" workbookViewId="0">
      <selection activeCell="AY58" sqref="AY58"/>
    </sheetView>
  </sheetViews>
  <sheetFormatPr defaultColWidth="8.59765625" defaultRowHeight="13.8"/>
  <cols>
    <col min="1" max="1" width="3.19921875" customWidth="1"/>
    <col min="2" max="2" width="33.59765625" customWidth="1"/>
    <col min="3" max="3" width="6.19921875" customWidth="1"/>
    <col min="4" max="4" width="5.59765625" customWidth="1"/>
    <col min="5" max="5" width="3.5" customWidth="1"/>
    <col min="6" max="6" width="3.3984375" customWidth="1"/>
    <col min="7" max="7" width="4.8984375" customWidth="1"/>
    <col min="8" max="8" width="4.5" customWidth="1"/>
    <col min="9" max="9" width="4.09765625" customWidth="1"/>
    <col min="10" max="11" width="3.59765625" customWidth="1"/>
    <col min="12" max="12" width="3.3984375" customWidth="1"/>
    <col min="13" max="13" width="3.69921875" customWidth="1"/>
    <col min="14" max="51" width="3.59765625" customWidth="1"/>
    <col min="52" max="52" width="0.59765625" customWidth="1"/>
  </cols>
  <sheetData>
    <row r="1" spans="1:52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  <c r="X1" s="16"/>
      <c r="Y1" s="16"/>
      <c r="Z1" s="16"/>
      <c r="AA1" s="16"/>
      <c r="AB1" s="16"/>
      <c r="AC1" s="16"/>
      <c r="AD1" s="16"/>
      <c r="AE1" s="16"/>
    </row>
    <row r="2" spans="1:52" ht="2.25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Y2" s="16"/>
      <c r="Z2" s="16"/>
      <c r="AA2" s="16"/>
      <c r="AB2" s="16"/>
      <c r="AC2" s="16"/>
      <c r="AD2" s="16"/>
      <c r="AE2" s="16"/>
    </row>
    <row r="3" spans="1:52" ht="12.75" customHeight="1">
      <c r="A3" s="17"/>
      <c r="B3" s="18"/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19"/>
      <c r="Z3" s="19"/>
      <c r="AA3" s="19"/>
      <c r="AB3" s="19"/>
      <c r="AC3" s="19"/>
      <c r="AD3" s="19"/>
      <c r="AE3" s="19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</row>
    <row r="4" spans="1:52" ht="12" customHeight="1">
      <c r="A4" s="17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19"/>
      <c r="Y4" s="19"/>
      <c r="Z4" s="19"/>
      <c r="AA4" s="19"/>
      <c r="AB4" s="19"/>
      <c r="AC4" s="19"/>
      <c r="AD4" s="19"/>
      <c r="AE4" s="19"/>
      <c r="AF4" s="17"/>
      <c r="AG4" s="17"/>
      <c r="AH4" s="17"/>
      <c r="AI4" s="17"/>
      <c r="AJ4" s="17"/>
      <c r="AK4" s="17"/>
      <c r="AL4" s="13" t="s">
        <v>2</v>
      </c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2" ht="12" customHeight="1">
      <c r="A5" s="21"/>
      <c r="B5" s="19" t="s">
        <v>3</v>
      </c>
      <c r="C5" s="12" t="s">
        <v>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3"/>
    </row>
    <row r="6" spans="1:52" ht="15" customHeight="1">
      <c r="A6" s="24"/>
      <c r="B6" s="19" t="s">
        <v>5</v>
      </c>
      <c r="C6" s="12" t="s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5"/>
    </row>
    <row r="7" spans="1:52" ht="12" customHeight="1">
      <c r="A7" s="24"/>
      <c r="B7" s="19" t="s">
        <v>7</v>
      </c>
      <c r="C7" s="11" t="s">
        <v>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5"/>
    </row>
    <row r="8" spans="1:52" ht="12" customHeight="1">
      <c r="A8" s="21"/>
      <c r="B8" s="19" t="s">
        <v>9</v>
      </c>
      <c r="C8" s="11" t="s">
        <v>10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3"/>
    </row>
    <row r="9" spans="1:52" ht="12" customHeight="1">
      <c r="A9" s="21"/>
      <c r="B9" s="28" t="s">
        <v>11</v>
      </c>
      <c r="C9" s="11" t="s">
        <v>12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26"/>
      <c r="Z9" s="26"/>
      <c r="AA9" s="26"/>
      <c r="AB9" s="26"/>
      <c r="AC9" s="26"/>
      <c r="AD9" s="26"/>
      <c r="AE9" s="26"/>
      <c r="AF9" s="29"/>
      <c r="AG9" s="29"/>
      <c r="AH9" s="29"/>
      <c r="AI9" s="29"/>
      <c r="AJ9" s="29"/>
      <c r="AK9" s="29"/>
      <c r="AL9" s="10" t="s">
        <v>13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30"/>
    </row>
    <row r="10" spans="1:52" ht="12" customHeight="1">
      <c r="A10" s="21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30"/>
    </row>
    <row r="11" spans="1:52" ht="12" customHeight="1">
      <c r="A11" s="9" t="s">
        <v>14</v>
      </c>
      <c r="B11" s="8" t="s">
        <v>15</v>
      </c>
      <c r="C11" s="7" t="s">
        <v>16</v>
      </c>
      <c r="D11" s="6" t="s">
        <v>17</v>
      </c>
      <c r="E11" s="6"/>
      <c r="F11" s="6"/>
      <c r="G11" s="6"/>
      <c r="H11" s="6"/>
      <c r="I11" s="6"/>
      <c r="J11" s="5" t="s">
        <v>18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">
        <v>19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">
        <v>20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32"/>
    </row>
    <row r="12" spans="1:52" ht="12" customHeight="1">
      <c r="A12" s="9"/>
      <c r="B12" s="8"/>
      <c r="C12" s="7"/>
      <c r="D12" s="4" t="s">
        <v>21</v>
      </c>
      <c r="E12" s="3" t="s">
        <v>22</v>
      </c>
      <c r="F12" s="3"/>
      <c r="G12" s="3"/>
      <c r="H12" s="3"/>
      <c r="I12" s="3"/>
      <c r="J12" s="2">
        <v>1</v>
      </c>
      <c r="K12" s="2"/>
      <c r="L12" s="2"/>
      <c r="M12" s="2"/>
      <c r="N12" s="2"/>
      <c r="O12" s="2"/>
      <c r="P12" s="2"/>
      <c r="Q12" s="2">
        <v>2</v>
      </c>
      <c r="R12" s="2"/>
      <c r="S12" s="2"/>
      <c r="T12" s="2"/>
      <c r="U12" s="2"/>
      <c r="V12" s="2"/>
      <c r="W12" s="2"/>
      <c r="X12" s="1">
        <v>3</v>
      </c>
      <c r="Y12" s="1"/>
      <c r="Z12" s="1"/>
      <c r="AA12" s="1"/>
      <c r="AB12" s="1"/>
      <c r="AC12" s="33"/>
      <c r="AD12" s="33"/>
      <c r="AE12" s="5">
        <v>4</v>
      </c>
      <c r="AF12" s="5"/>
      <c r="AG12" s="5"/>
      <c r="AH12" s="5"/>
      <c r="AI12" s="5"/>
      <c r="AJ12" s="5"/>
      <c r="AK12" s="5"/>
      <c r="AL12" s="5">
        <v>5</v>
      </c>
      <c r="AM12" s="5"/>
      <c r="AN12" s="5"/>
      <c r="AO12" s="5"/>
      <c r="AP12" s="5"/>
      <c r="AQ12" s="5"/>
      <c r="AR12" s="5"/>
      <c r="AS12" s="5">
        <v>6</v>
      </c>
      <c r="AT12" s="5"/>
      <c r="AU12" s="5"/>
      <c r="AV12" s="5"/>
      <c r="AW12" s="5"/>
      <c r="AX12" s="5"/>
      <c r="AY12" s="5"/>
      <c r="AZ12" s="32"/>
    </row>
    <row r="13" spans="1:52" ht="64.5" customHeight="1">
      <c r="A13" s="9"/>
      <c r="B13" s="8"/>
      <c r="C13" s="7"/>
      <c r="D13" s="4"/>
      <c r="E13" s="34" t="s">
        <v>23</v>
      </c>
      <c r="F13" s="35" t="s">
        <v>24</v>
      </c>
      <c r="G13" s="35" t="s">
        <v>25</v>
      </c>
      <c r="H13" s="35" t="s">
        <v>26</v>
      </c>
      <c r="I13" s="36" t="s">
        <v>27</v>
      </c>
      <c r="J13" s="37" t="s">
        <v>23</v>
      </c>
      <c r="K13" s="38" t="s">
        <v>24</v>
      </c>
      <c r="L13" s="39" t="s">
        <v>25</v>
      </c>
      <c r="M13" s="39" t="s">
        <v>26</v>
      </c>
      <c r="N13" s="31" t="s">
        <v>27</v>
      </c>
      <c r="O13" s="40" t="s">
        <v>28</v>
      </c>
      <c r="P13" s="41" t="s">
        <v>16</v>
      </c>
      <c r="Q13" s="37" t="s">
        <v>23</v>
      </c>
      <c r="R13" s="38" t="s">
        <v>24</v>
      </c>
      <c r="S13" s="39" t="s">
        <v>25</v>
      </c>
      <c r="T13" s="39" t="s">
        <v>26</v>
      </c>
      <c r="U13" s="31" t="s">
        <v>27</v>
      </c>
      <c r="V13" s="40" t="s">
        <v>28</v>
      </c>
      <c r="W13" s="42" t="s">
        <v>16</v>
      </c>
      <c r="X13" s="37" t="s">
        <v>23</v>
      </c>
      <c r="Y13" s="38" t="s">
        <v>24</v>
      </c>
      <c r="Z13" s="39" t="s">
        <v>25</v>
      </c>
      <c r="AA13" s="39" t="s">
        <v>26</v>
      </c>
      <c r="AB13" s="31" t="s">
        <v>27</v>
      </c>
      <c r="AC13" s="40" t="s">
        <v>28</v>
      </c>
      <c r="AD13" s="42" t="s">
        <v>16</v>
      </c>
      <c r="AE13" s="37" t="s">
        <v>23</v>
      </c>
      <c r="AF13" s="39" t="s">
        <v>24</v>
      </c>
      <c r="AG13" s="39" t="s">
        <v>25</v>
      </c>
      <c r="AH13" s="39" t="s">
        <v>26</v>
      </c>
      <c r="AI13" s="43" t="s">
        <v>27</v>
      </c>
      <c r="AJ13" s="40" t="s">
        <v>28</v>
      </c>
      <c r="AK13" s="42" t="s">
        <v>16</v>
      </c>
      <c r="AL13" s="37" t="s">
        <v>23</v>
      </c>
      <c r="AM13" s="39" t="s">
        <v>24</v>
      </c>
      <c r="AN13" s="39" t="s">
        <v>25</v>
      </c>
      <c r="AO13" s="39" t="s">
        <v>26</v>
      </c>
      <c r="AP13" s="43" t="s">
        <v>27</v>
      </c>
      <c r="AQ13" s="40" t="s">
        <v>28</v>
      </c>
      <c r="AR13" s="44" t="s">
        <v>16</v>
      </c>
      <c r="AS13" s="37" t="s">
        <v>23</v>
      </c>
      <c r="AT13" s="39" t="s">
        <v>24</v>
      </c>
      <c r="AU13" s="39" t="s">
        <v>25</v>
      </c>
      <c r="AV13" s="39" t="s">
        <v>26</v>
      </c>
      <c r="AW13" s="43" t="s">
        <v>27</v>
      </c>
      <c r="AX13" s="40" t="s">
        <v>28</v>
      </c>
      <c r="AY13" s="42" t="s">
        <v>16</v>
      </c>
      <c r="AZ13" s="45"/>
    </row>
    <row r="14" spans="1:52" ht="14.1" customHeight="1">
      <c r="A14" s="366" t="s">
        <v>29</v>
      </c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45"/>
    </row>
    <row r="15" spans="1:52" ht="14.1" customHeight="1">
      <c r="A15" s="367" t="s">
        <v>30</v>
      </c>
      <c r="B15" s="367"/>
      <c r="C15" s="367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7"/>
      <c r="AA15" s="367"/>
      <c r="AB15" s="367"/>
      <c r="AC15" s="367"/>
      <c r="AD15" s="367"/>
      <c r="AE15" s="367"/>
      <c r="AF15" s="367"/>
      <c r="AG15" s="367"/>
      <c r="AH15" s="367"/>
      <c r="AI15" s="367"/>
      <c r="AJ15" s="367"/>
      <c r="AK15" s="367"/>
      <c r="AL15" s="367"/>
      <c r="AM15" s="367"/>
      <c r="AN15" s="367"/>
      <c r="AO15" s="367"/>
      <c r="AP15" s="367"/>
      <c r="AQ15" s="367"/>
      <c r="AR15" s="367"/>
      <c r="AS15" s="367"/>
      <c r="AT15" s="367"/>
      <c r="AU15" s="367"/>
      <c r="AV15" s="367"/>
      <c r="AW15" s="367"/>
      <c r="AX15" s="367"/>
      <c r="AY15" s="367"/>
      <c r="AZ15" s="45"/>
    </row>
    <row r="16" spans="1:52" ht="24.9" customHeight="1">
      <c r="A16" s="46">
        <v>1</v>
      </c>
      <c r="B16" s="47" t="s">
        <v>31</v>
      </c>
      <c r="C16" s="48">
        <f>SUM(P16,W16,AD16,AK16,AR16,AY16)</f>
        <v>13</v>
      </c>
      <c r="D16" s="49">
        <v>120</v>
      </c>
      <c r="E16" s="50">
        <v>60</v>
      </c>
      <c r="F16" s="51"/>
      <c r="G16" s="51"/>
      <c r="H16" s="51">
        <v>60</v>
      </c>
      <c r="I16" s="51"/>
      <c r="J16" s="52">
        <v>30</v>
      </c>
      <c r="K16" s="50"/>
      <c r="L16" s="51"/>
      <c r="M16" s="51"/>
      <c r="N16" s="51"/>
      <c r="O16" s="53" t="s">
        <v>32</v>
      </c>
      <c r="P16" s="54">
        <v>3</v>
      </c>
      <c r="Q16" s="52">
        <v>30</v>
      </c>
      <c r="R16" s="50"/>
      <c r="S16" s="51"/>
      <c r="T16" s="51"/>
      <c r="U16" s="50"/>
      <c r="V16" s="55" t="s">
        <v>32</v>
      </c>
      <c r="W16" s="56">
        <v>3</v>
      </c>
      <c r="X16" s="57"/>
      <c r="Y16" s="50"/>
      <c r="Z16" s="51"/>
      <c r="AA16" s="51">
        <v>30</v>
      </c>
      <c r="AB16" s="50"/>
      <c r="AC16" s="53" t="s">
        <v>32</v>
      </c>
      <c r="AD16" s="54">
        <v>3</v>
      </c>
      <c r="AE16" s="52"/>
      <c r="AF16" s="50"/>
      <c r="AG16" s="51"/>
      <c r="AH16" s="51">
        <v>30</v>
      </c>
      <c r="AI16" s="58"/>
      <c r="AJ16" s="59" t="s">
        <v>33</v>
      </c>
      <c r="AK16" s="60">
        <v>4</v>
      </c>
      <c r="AL16" s="61"/>
      <c r="AM16" s="62"/>
      <c r="AN16" s="62"/>
      <c r="AO16" s="62"/>
      <c r="AP16" s="58"/>
      <c r="AQ16" s="63"/>
      <c r="AR16" s="64"/>
      <c r="AS16" s="65"/>
      <c r="AT16" s="62"/>
      <c r="AU16" s="62"/>
      <c r="AV16" s="62"/>
      <c r="AW16" s="62"/>
      <c r="AX16" s="66"/>
      <c r="AY16" s="67"/>
      <c r="AZ16" s="45"/>
    </row>
    <row r="17" spans="1:52" ht="24.9" customHeight="1">
      <c r="A17" s="68">
        <v>2</v>
      </c>
      <c r="B17" s="47" t="s">
        <v>34</v>
      </c>
      <c r="C17" s="69">
        <f>SUM(P17,W17,AD17,AK17,AR17,AY17)</f>
        <v>21</v>
      </c>
      <c r="D17" s="70">
        <v>180</v>
      </c>
      <c r="E17" s="71"/>
      <c r="F17" s="71"/>
      <c r="G17" s="71">
        <v>180</v>
      </c>
      <c r="H17" s="71"/>
      <c r="I17" s="71"/>
      <c r="J17" s="72"/>
      <c r="K17" s="71"/>
      <c r="L17" s="71">
        <v>30</v>
      </c>
      <c r="M17" s="71" t="s">
        <v>35</v>
      </c>
      <c r="N17" s="71"/>
      <c r="O17" s="73" t="s">
        <v>32</v>
      </c>
      <c r="P17" s="74">
        <v>3</v>
      </c>
      <c r="Q17" s="72"/>
      <c r="R17" s="50"/>
      <c r="S17" s="51">
        <v>30</v>
      </c>
      <c r="T17" s="51" t="s">
        <v>35</v>
      </c>
      <c r="U17" s="50"/>
      <c r="V17" s="55" t="s">
        <v>33</v>
      </c>
      <c r="W17" s="75">
        <v>3</v>
      </c>
      <c r="X17" s="76"/>
      <c r="Y17" s="71"/>
      <c r="Z17" s="71">
        <v>30</v>
      </c>
      <c r="AA17" s="71" t="s">
        <v>35</v>
      </c>
      <c r="AB17" s="77"/>
      <c r="AC17" s="73" t="s">
        <v>32</v>
      </c>
      <c r="AD17" s="74">
        <v>3</v>
      </c>
      <c r="AE17" s="72"/>
      <c r="AF17" s="71"/>
      <c r="AG17" s="71">
        <v>30</v>
      </c>
      <c r="AH17" s="71" t="s">
        <v>35</v>
      </c>
      <c r="AI17" s="78"/>
      <c r="AJ17" s="79" t="s">
        <v>32</v>
      </c>
      <c r="AK17" s="80">
        <v>3</v>
      </c>
      <c r="AL17" s="61"/>
      <c r="AM17" s="62"/>
      <c r="AN17" s="62">
        <v>30</v>
      </c>
      <c r="AO17" s="62" t="s">
        <v>35</v>
      </c>
      <c r="AP17" s="78"/>
      <c r="AQ17" s="81" t="s">
        <v>32</v>
      </c>
      <c r="AR17" s="64">
        <v>4</v>
      </c>
      <c r="AS17" s="65"/>
      <c r="AT17" s="62"/>
      <c r="AU17" s="62">
        <v>30</v>
      </c>
      <c r="AV17" s="62" t="s">
        <v>35</v>
      </c>
      <c r="AW17" s="62"/>
      <c r="AX17" s="66" t="s">
        <v>33</v>
      </c>
      <c r="AY17" s="67">
        <v>5</v>
      </c>
      <c r="AZ17" s="45"/>
    </row>
    <row r="18" spans="1:52" ht="24.9" customHeight="1">
      <c r="A18" s="82">
        <v>3</v>
      </c>
      <c r="B18" s="47" t="s">
        <v>36</v>
      </c>
      <c r="C18" s="69">
        <f>SUM(W18,P18)</f>
        <v>4</v>
      </c>
      <c r="D18" s="70">
        <v>60</v>
      </c>
      <c r="E18" s="71"/>
      <c r="F18" s="71"/>
      <c r="G18" s="71">
        <v>60</v>
      </c>
      <c r="H18" s="71"/>
      <c r="I18" s="71"/>
      <c r="J18" s="72"/>
      <c r="K18" s="71"/>
      <c r="L18" s="71">
        <v>30</v>
      </c>
      <c r="M18" s="71"/>
      <c r="N18" s="71"/>
      <c r="O18" s="73" t="s">
        <v>32</v>
      </c>
      <c r="P18" s="74">
        <v>2</v>
      </c>
      <c r="Q18" s="72"/>
      <c r="R18" s="50"/>
      <c r="S18" s="51">
        <v>30</v>
      </c>
      <c r="T18" s="51"/>
      <c r="U18" s="50"/>
      <c r="V18" s="55" t="s">
        <v>32</v>
      </c>
      <c r="W18" s="75">
        <v>2</v>
      </c>
      <c r="X18" s="76"/>
      <c r="Y18" s="71"/>
      <c r="Z18" s="71"/>
      <c r="AA18" s="71"/>
      <c r="AB18" s="77"/>
      <c r="AC18" s="73"/>
      <c r="AD18" s="74"/>
      <c r="AE18" s="72"/>
      <c r="AF18" s="71"/>
      <c r="AG18" s="71"/>
      <c r="AH18" s="71"/>
      <c r="AI18" s="78"/>
      <c r="AJ18" s="79"/>
      <c r="AK18" s="80"/>
      <c r="AL18" s="61"/>
      <c r="AM18" s="62"/>
      <c r="AN18" s="62"/>
      <c r="AO18" s="62"/>
      <c r="AP18" s="78"/>
      <c r="AQ18" s="81"/>
      <c r="AR18" s="64"/>
      <c r="AS18" s="65"/>
      <c r="AT18" s="62"/>
      <c r="AU18" s="62"/>
      <c r="AV18" s="62"/>
      <c r="AW18" s="62"/>
      <c r="AX18" s="66"/>
      <c r="AY18" s="67"/>
      <c r="AZ18" s="45"/>
    </row>
    <row r="19" spans="1:52" ht="24.9" customHeight="1">
      <c r="A19" s="82">
        <v>4</v>
      </c>
      <c r="B19" s="47" t="s">
        <v>37</v>
      </c>
      <c r="C19" s="69">
        <v>8</v>
      </c>
      <c r="D19" s="70">
        <v>90</v>
      </c>
      <c r="E19" s="71"/>
      <c r="F19" s="71"/>
      <c r="G19" s="71">
        <v>90</v>
      </c>
      <c r="H19" s="71"/>
      <c r="I19" s="71"/>
      <c r="J19" s="72"/>
      <c r="K19" s="71"/>
      <c r="L19" s="71"/>
      <c r="M19" s="71"/>
      <c r="N19" s="71"/>
      <c r="O19" s="73"/>
      <c r="P19" s="74"/>
      <c r="Q19" s="72"/>
      <c r="R19" s="50"/>
      <c r="S19" s="51"/>
      <c r="T19" s="51" t="s">
        <v>35</v>
      </c>
      <c r="U19" s="50"/>
      <c r="V19" s="55"/>
      <c r="W19" s="75"/>
      <c r="X19" s="76"/>
      <c r="Y19" s="71"/>
      <c r="Z19" s="71">
        <v>30</v>
      </c>
      <c r="AA19" s="71"/>
      <c r="AB19" s="77"/>
      <c r="AC19" s="73" t="s">
        <v>32</v>
      </c>
      <c r="AD19" s="74">
        <v>2</v>
      </c>
      <c r="AE19" s="72"/>
      <c r="AF19" s="71"/>
      <c r="AG19" s="71">
        <v>30</v>
      </c>
      <c r="AH19" s="71"/>
      <c r="AI19" s="78"/>
      <c r="AJ19" s="79" t="s">
        <v>32</v>
      </c>
      <c r="AK19" s="80">
        <v>2</v>
      </c>
      <c r="AL19" s="83"/>
      <c r="AM19" s="84"/>
      <c r="AN19" s="85">
        <v>15</v>
      </c>
      <c r="AO19" s="85"/>
      <c r="AP19" s="86"/>
      <c r="AQ19" s="87" t="s">
        <v>32</v>
      </c>
      <c r="AR19" s="88">
        <v>2</v>
      </c>
      <c r="AS19" s="89"/>
      <c r="AT19" s="85"/>
      <c r="AU19" s="85">
        <v>15</v>
      </c>
      <c r="AV19" s="85"/>
      <c r="AW19" s="85"/>
      <c r="AX19" s="90" t="s">
        <v>33</v>
      </c>
      <c r="AY19" s="91">
        <v>2</v>
      </c>
      <c r="AZ19" s="45"/>
    </row>
    <row r="20" spans="1:52" ht="24.9" customHeight="1">
      <c r="A20" s="92">
        <v>5</v>
      </c>
      <c r="B20" s="47" t="s">
        <v>38</v>
      </c>
      <c r="C20" s="69">
        <v>6</v>
      </c>
      <c r="D20" s="70">
        <v>60</v>
      </c>
      <c r="E20" s="71"/>
      <c r="F20" s="71"/>
      <c r="G20" s="71">
        <v>60</v>
      </c>
      <c r="H20" s="71"/>
      <c r="I20" s="71"/>
      <c r="J20" s="72"/>
      <c r="K20" s="71"/>
      <c r="L20" s="71">
        <v>30</v>
      </c>
      <c r="M20" s="71" t="s">
        <v>35</v>
      </c>
      <c r="N20" s="71"/>
      <c r="O20" s="73" t="s">
        <v>32</v>
      </c>
      <c r="P20" s="74">
        <v>3</v>
      </c>
      <c r="Q20" s="72"/>
      <c r="R20" s="50"/>
      <c r="S20" s="51">
        <v>30</v>
      </c>
      <c r="T20" s="51"/>
      <c r="U20" s="50"/>
      <c r="V20" s="55" t="s">
        <v>33</v>
      </c>
      <c r="W20" s="75">
        <v>3</v>
      </c>
      <c r="X20" s="76"/>
      <c r="Y20" s="71"/>
      <c r="Z20" s="71"/>
      <c r="AA20" s="71"/>
      <c r="AB20" s="77"/>
      <c r="AC20" s="73"/>
      <c r="AD20" s="74"/>
      <c r="AE20" s="72"/>
      <c r="AF20" s="71"/>
      <c r="AG20" s="71"/>
      <c r="AH20" s="71"/>
      <c r="AI20" s="78"/>
      <c r="AJ20" s="79"/>
      <c r="AK20" s="80"/>
      <c r="AL20" s="61"/>
      <c r="AM20" s="62"/>
      <c r="AN20" s="62"/>
      <c r="AO20" s="62"/>
      <c r="AP20" s="78"/>
      <c r="AQ20" s="81"/>
      <c r="AR20" s="64"/>
      <c r="AS20" s="65"/>
      <c r="AT20" s="62"/>
      <c r="AU20" s="62"/>
      <c r="AV20" s="62"/>
      <c r="AW20" s="62"/>
      <c r="AX20" s="66"/>
      <c r="AY20" s="67"/>
      <c r="AZ20" s="45"/>
    </row>
    <row r="21" spans="1:52" ht="15.75" customHeight="1">
      <c r="A21" s="68">
        <v>6</v>
      </c>
      <c r="B21" s="47" t="s">
        <v>39</v>
      </c>
      <c r="C21" s="93">
        <v>6</v>
      </c>
      <c r="D21" s="94">
        <v>60</v>
      </c>
      <c r="E21" s="62"/>
      <c r="F21" s="62"/>
      <c r="G21" s="62">
        <v>60</v>
      </c>
      <c r="H21" s="62"/>
      <c r="I21" s="62"/>
      <c r="J21" s="65"/>
      <c r="K21" s="62"/>
      <c r="L21" s="62">
        <v>30</v>
      </c>
      <c r="M21" s="58"/>
      <c r="N21" s="58"/>
      <c r="O21" s="59" t="s">
        <v>32</v>
      </c>
      <c r="P21" s="95">
        <v>3</v>
      </c>
      <c r="Q21" s="65"/>
      <c r="R21" s="58"/>
      <c r="S21" s="58">
        <v>30</v>
      </c>
      <c r="T21" s="58" t="s">
        <v>35</v>
      </c>
      <c r="U21" s="58"/>
      <c r="V21" s="59" t="s">
        <v>32</v>
      </c>
      <c r="W21" s="95">
        <v>3</v>
      </c>
      <c r="X21" s="96"/>
      <c r="Y21" s="97"/>
      <c r="Z21" s="97"/>
      <c r="AA21" s="97"/>
      <c r="AB21" s="58"/>
      <c r="AC21" s="63"/>
      <c r="AD21" s="98"/>
      <c r="AE21" s="96"/>
      <c r="AF21" s="97"/>
      <c r="AG21" s="97"/>
      <c r="AH21" s="97"/>
      <c r="AI21" s="58"/>
      <c r="AJ21" s="59"/>
      <c r="AK21" s="60"/>
      <c r="AL21" s="61"/>
      <c r="AM21" s="62"/>
      <c r="AN21" s="62"/>
      <c r="AO21" s="62"/>
      <c r="AP21" s="78"/>
      <c r="AQ21" s="81"/>
      <c r="AR21" s="64"/>
      <c r="AS21" s="65"/>
      <c r="AT21" s="62"/>
      <c r="AU21" s="62"/>
      <c r="AV21" s="62"/>
      <c r="AW21" s="62"/>
      <c r="AX21" s="66"/>
      <c r="AY21" s="67"/>
      <c r="AZ21" s="45"/>
    </row>
    <row r="22" spans="1:52" ht="19.5" customHeight="1">
      <c r="A22" s="68">
        <v>7</v>
      </c>
      <c r="B22" s="47" t="s">
        <v>40</v>
      </c>
      <c r="C22" s="93">
        <f>SUM(AD22,AK22)</f>
        <v>4</v>
      </c>
      <c r="D22" s="94">
        <v>60</v>
      </c>
      <c r="E22" s="62"/>
      <c r="F22" s="62"/>
      <c r="G22" s="62">
        <v>60</v>
      </c>
      <c r="H22" s="62"/>
      <c r="I22" s="62"/>
      <c r="J22" s="65"/>
      <c r="K22" s="62"/>
      <c r="L22" s="62"/>
      <c r="M22" s="62"/>
      <c r="N22" s="62"/>
      <c r="O22" s="81"/>
      <c r="P22" s="64"/>
      <c r="Q22" s="65"/>
      <c r="R22" s="58"/>
      <c r="S22" s="58" t="s">
        <v>35</v>
      </c>
      <c r="T22" s="58" t="s">
        <v>35</v>
      </c>
      <c r="U22" s="58"/>
      <c r="V22" s="59" t="s">
        <v>35</v>
      </c>
      <c r="W22" s="95" t="s">
        <v>35</v>
      </c>
      <c r="X22" s="61"/>
      <c r="Y22" s="62"/>
      <c r="Z22" s="62">
        <v>30</v>
      </c>
      <c r="AA22" s="62"/>
      <c r="AB22" s="78"/>
      <c r="AC22" s="81" t="s">
        <v>32</v>
      </c>
      <c r="AD22" s="64">
        <v>2</v>
      </c>
      <c r="AE22" s="65"/>
      <c r="AF22" s="62"/>
      <c r="AG22" s="62">
        <v>30</v>
      </c>
      <c r="AH22" s="62"/>
      <c r="AI22" s="78"/>
      <c r="AJ22" s="79" t="s">
        <v>32</v>
      </c>
      <c r="AK22" s="80">
        <v>2</v>
      </c>
      <c r="AL22" s="61"/>
      <c r="AM22" s="62"/>
      <c r="AN22" s="62"/>
      <c r="AO22" s="62"/>
      <c r="AP22" s="78"/>
      <c r="AQ22" s="81"/>
      <c r="AR22" s="64"/>
      <c r="AS22" s="65"/>
      <c r="AT22" s="62"/>
      <c r="AU22" s="62"/>
      <c r="AV22" s="62"/>
      <c r="AW22" s="62"/>
      <c r="AX22" s="66"/>
      <c r="AY22" s="67"/>
      <c r="AZ22" s="45"/>
    </row>
    <row r="23" spans="1:52" ht="15" customHeight="1">
      <c r="A23" s="368" t="s">
        <v>41</v>
      </c>
      <c r="B23" s="368"/>
      <c r="C23" s="368" t="e">
        <v>#VALUE!</v>
      </c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45"/>
    </row>
    <row r="24" spans="1:52" s="116" customFormat="1" ht="34.5" customHeight="1">
      <c r="A24" s="99">
        <v>8</v>
      </c>
      <c r="B24" s="100" t="s">
        <v>42</v>
      </c>
      <c r="C24" s="101">
        <f>SUM(P24)</f>
        <v>2</v>
      </c>
      <c r="D24" s="102">
        <v>45</v>
      </c>
      <c r="E24" s="103">
        <v>15</v>
      </c>
      <c r="F24" s="103">
        <v>30</v>
      </c>
      <c r="G24" s="103"/>
      <c r="H24" s="103"/>
      <c r="I24" s="104"/>
      <c r="J24" s="103">
        <v>15</v>
      </c>
      <c r="K24" s="103">
        <v>30</v>
      </c>
      <c r="L24" s="103"/>
      <c r="M24" s="103"/>
      <c r="N24" s="103"/>
      <c r="O24" s="105" t="s">
        <v>33</v>
      </c>
      <c r="P24" s="106">
        <v>2</v>
      </c>
      <c r="Q24" s="107"/>
      <c r="R24" s="103"/>
      <c r="S24" s="103"/>
      <c r="T24" s="103"/>
      <c r="U24" s="103"/>
      <c r="V24" s="105"/>
      <c r="W24" s="106"/>
      <c r="X24" s="103"/>
      <c r="Y24" s="103"/>
      <c r="Z24" s="103"/>
      <c r="AA24" s="103"/>
      <c r="AB24" s="103"/>
      <c r="AC24" s="105"/>
      <c r="AD24" s="108"/>
      <c r="AE24" s="109"/>
      <c r="AF24" s="110"/>
      <c r="AG24" s="110"/>
      <c r="AH24" s="110"/>
      <c r="AI24" s="111"/>
      <c r="AJ24" s="112"/>
      <c r="AK24" s="113"/>
      <c r="AL24" s="109"/>
      <c r="AM24" s="110"/>
      <c r="AN24" s="110"/>
      <c r="AO24" s="110"/>
      <c r="AP24" s="111"/>
      <c r="AQ24" s="112"/>
      <c r="AR24" s="113"/>
      <c r="AS24" s="114"/>
      <c r="AT24" s="110"/>
      <c r="AU24" s="110"/>
      <c r="AV24" s="110"/>
      <c r="AW24" s="110"/>
      <c r="AX24" s="115"/>
      <c r="AY24" s="113"/>
    </row>
    <row r="25" spans="1:52" s="116" customFormat="1" ht="34.5" customHeight="1">
      <c r="A25" s="117">
        <v>9</v>
      </c>
      <c r="B25" s="118" t="s">
        <v>43</v>
      </c>
      <c r="C25" s="119">
        <f>SUM(W25)</f>
        <v>2</v>
      </c>
      <c r="D25" s="120">
        <v>45</v>
      </c>
      <c r="E25" s="121">
        <v>30</v>
      </c>
      <c r="F25" s="121">
        <v>15</v>
      </c>
      <c r="G25" s="121"/>
      <c r="H25" s="121"/>
      <c r="I25" s="122"/>
      <c r="J25" s="123"/>
      <c r="K25" s="121"/>
      <c r="L25" s="121"/>
      <c r="M25" s="121"/>
      <c r="N25" s="121"/>
      <c r="O25" s="124"/>
      <c r="P25" s="125"/>
      <c r="Q25" s="123">
        <v>30</v>
      </c>
      <c r="R25" s="121">
        <v>15</v>
      </c>
      <c r="S25" s="121"/>
      <c r="T25" s="121"/>
      <c r="U25" s="121"/>
      <c r="V25" s="124" t="s">
        <v>33</v>
      </c>
      <c r="W25" s="126">
        <v>2</v>
      </c>
      <c r="X25" s="123"/>
      <c r="Y25" s="121"/>
      <c r="Z25" s="121"/>
      <c r="AA25" s="121"/>
      <c r="AB25" s="121"/>
      <c r="AC25" s="127"/>
      <c r="AD25" s="128"/>
      <c r="AE25" s="129"/>
      <c r="AF25" s="84"/>
      <c r="AG25" s="84"/>
      <c r="AH25" s="84"/>
      <c r="AI25" s="130"/>
      <c r="AJ25" s="131"/>
      <c r="AK25" s="132"/>
      <c r="AL25" s="133"/>
      <c r="AM25" s="134"/>
      <c r="AN25" s="134"/>
      <c r="AO25" s="134"/>
      <c r="AP25" s="135"/>
      <c r="AQ25" s="136"/>
      <c r="AR25" s="137"/>
      <c r="AS25" s="138"/>
      <c r="AT25" s="134"/>
      <c r="AU25" s="134"/>
      <c r="AV25" s="134"/>
      <c r="AW25" s="134"/>
      <c r="AX25" s="139"/>
      <c r="AY25" s="137"/>
    </row>
    <row r="26" spans="1:52" s="116" customFormat="1" ht="34.5" customHeight="1">
      <c r="A26" s="117">
        <v>10</v>
      </c>
      <c r="B26" s="140" t="s">
        <v>44</v>
      </c>
      <c r="C26" s="141">
        <f>SUM(P26)</f>
        <v>1</v>
      </c>
      <c r="D26" s="142">
        <v>15</v>
      </c>
      <c r="E26" s="143">
        <v>15</v>
      </c>
      <c r="F26" s="143"/>
      <c r="G26" s="144"/>
      <c r="H26" s="143"/>
      <c r="I26" s="145"/>
      <c r="J26" s="143">
        <v>15</v>
      </c>
      <c r="K26" s="143"/>
      <c r="L26" s="143"/>
      <c r="M26" s="143"/>
      <c r="N26" s="143"/>
      <c r="O26" s="146" t="s">
        <v>32</v>
      </c>
      <c r="P26" s="126">
        <v>1</v>
      </c>
      <c r="Q26" s="143"/>
      <c r="R26" s="143"/>
      <c r="S26" s="143"/>
      <c r="T26" s="143"/>
      <c r="U26" s="143"/>
      <c r="V26" s="146"/>
      <c r="W26" s="147"/>
      <c r="X26" s="121"/>
      <c r="Y26" s="143"/>
      <c r="Z26" s="143"/>
      <c r="AA26" s="143"/>
      <c r="AB26" s="143"/>
      <c r="AC26" s="146"/>
      <c r="AD26" s="148"/>
      <c r="AE26" s="129"/>
      <c r="AF26" s="84"/>
      <c r="AG26" s="84"/>
      <c r="AH26" s="84"/>
      <c r="AI26" s="130"/>
      <c r="AJ26" s="131"/>
      <c r="AK26" s="132"/>
      <c r="AL26" s="149"/>
      <c r="AM26" s="150"/>
      <c r="AN26" s="150"/>
      <c r="AO26" s="150"/>
      <c r="AP26" s="151"/>
      <c r="AQ26" s="152"/>
      <c r="AR26" s="153"/>
      <c r="AS26" s="149"/>
      <c r="AT26" s="150"/>
      <c r="AU26" s="150"/>
      <c r="AV26" s="150"/>
      <c r="AW26" s="150"/>
      <c r="AX26" s="154"/>
      <c r="AY26" s="153"/>
    </row>
    <row r="27" spans="1:52" s="116" customFormat="1" ht="34.5" customHeight="1">
      <c r="A27" s="155">
        <v>11</v>
      </c>
      <c r="B27" s="140" t="s">
        <v>45</v>
      </c>
      <c r="C27" s="141">
        <f>SUM(W27)</f>
        <v>1</v>
      </c>
      <c r="D27" s="156">
        <v>30</v>
      </c>
      <c r="E27" s="157">
        <v>15</v>
      </c>
      <c r="F27" s="157">
        <v>15</v>
      </c>
      <c r="G27" s="157"/>
      <c r="H27" s="157"/>
      <c r="I27" s="122"/>
      <c r="J27" s="157"/>
      <c r="K27" s="157"/>
      <c r="L27" s="157"/>
      <c r="M27" s="121"/>
      <c r="N27" s="158"/>
      <c r="O27" s="159"/>
      <c r="P27" s="128"/>
      <c r="Q27" s="157">
        <v>15</v>
      </c>
      <c r="R27" s="157">
        <v>15</v>
      </c>
      <c r="S27" s="157"/>
      <c r="T27" s="157"/>
      <c r="U27" s="160"/>
      <c r="V27" s="127" t="s">
        <v>32</v>
      </c>
      <c r="W27" s="128">
        <v>1</v>
      </c>
      <c r="X27" s="161"/>
      <c r="Y27" s="157"/>
      <c r="Z27" s="157"/>
      <c r="AA27" s="157"/>
      <c r="AB27" s="157"/>
      <c r="AC27" s="159"/>
      <c r="AD27" s="162"/>
      <c r="AE27" s="129"/>
      <c r="AF27" s="84"/>
      <c r="AG27" s="84"/>
      <c r="AH27" s="84"/>
      <c r="AI27" s="130"/>
      <c r="AJ27" s="131"/>
      <c r="AK27" s="137"/>
      <c r="AL27" s="138"/>
      <c r="AM27" s="134"/>
      <c r="AN27" s="134"/>
      <c r="AO27" s="134"/>
      <c r="AP27" s="135"/>
      <c r="AQ27" s="136"/>
      <c r="AR27" s="137"/>
      <c r="AS27" s="138"/>
      <c r="AT27" s="134"/>
      <c r="AU27" s="134"/>
      <c r="AV27" s="134"/>
      <c r="AW27" s="134"/>
      <c r="AX27" s="139"/>
      <c r="AY27" s="137"/>
    </row>
    <row r="28" spans="1:52" s="116" customFormat="1" ht="34.5" customHeight="1">
      <c r="A28" s="155">
        <v>12</v>
      </c>
      <c r="B28" s="163" t="s">
        <v>45</v>
      </c>
      <c r="C28" s="119">
        <f>SUM(AD28)</f>
        <v>2</v>
      </c>
      <c r="D28" s="156">
        <v>15</v>
      </c>
      <c r="E28" s="157"/>
      <c r="F28" s="157">
        <v>15</v>
      </c>
      <c r="G28" s="157"/>
      <c r="H28" s="157"/>
      <c r="I28" s="122"/>
      <c r="J28" s="157"/>
      <c r="K28" s="157"/>
      <c r="L28" s="157"/>
      <c r="M28" s="157"/>
      <c r="N28" s="157"/>
      <c r="O28" s="159"/>
      <c r="P28" s="128"/>
      <c r="Q28" s="157"/>
      <c r="R28" s="157"/>
      <c r="S28" s="157"/>
      <c r="T28" s="164"/>
      <c r="U28" s="165"/>
      <c r="V28" s="166"/>
      <c r="W28" s="167"/>
      <c r="X28" s="158"/>
      <c r="Y28" s="157">
        <v>15</v>
      </c>
      <c r="Z28" s="157"/>
      <c r="AA28" s="157"/>
      <c r="AB28" s="157"/>
      <c r="AC28" s="159" t="s">
        <v>33</v>
      </c>
      <c r="AD28" s="162">
        <v>2</v>
      </c>
      <c r="AE28" s="129"/>
      <c r="AF28" s="84"/>
      <c r="AG28" s="84"/>
      <c r="AH28" s="84"/>
      <c r="AI28" s="130"/>
      <c r="AJ28" s="131"/>
      <c r="AK28" s="132"/>
      <c r="AL28" s="133"/>
      <c r="AM28" s="134"/>
      <c r="AN28" s="134"/>
      <c r="AO28" s="134"/>
      <c r="AP28" s="135"/>
      <c r="AQ28" s="136"/>
      <c r="AR28" s="168"/>
      <c r="AS28" s="133"/>
      <c r="AT28" s="134"/>
      <c r="AU28" s="134"/>
      <c r="AV28" s="135"/>
      <c r="AW28" s="134"/>
      <c r="AX28" s="136"/>
      <c r="AY28" s="132"/>
    </row>
    <row r="29" spans="1:52" ht="14.1" customHeight="1">
      <c r="A29" s="368" t="s">
        <v>46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45"/>
    </row>
    <row r="30" spans="1:52" s="174" customFormat="1" ht="36" customHeight="1">
      <c r="A30" s="99">
        <v>13</v>
      </c>
      <c r="B30" s="169" t="s">
        <v>47</v>
      </c>
      <c r="C30" s="119">
        <v>2</v>
      </c>
      <c r="D30" s="170">
        <v>30</v>
      </c>
      <c r="E30" s="144">
        <v>30</v>
      </c>
      <c r="F30" s="144"/>
      <c r="G30" s="144"/>
      <c r="H30" s="144"/>
      <c r="I30" s="145"/>
      <c r="J30" s="144"/>
      <c r="K30" s="144"/>
      <c r="L30" s="144"/>
      <c r="M30" s="144"/>
      <c r="N30" s="144"/>
      <c r="O30" s="124"/>
      <c r="P30" s="126"/>
      <c r="Q30" s="144"/>
      <c r="R30" s="144"/>
      <c r="S30" s="144"/>
      <c r="T30" s="144"/>
      <c r="U30" s="144"/>
      <c r="V30" s="124"/>
      <c r="W30" s="126"/>
      <c r="X30" s="144">
        <v>15</v>
      </c>
      <c r="Y30" s="144"/>
      <c r="Z30" s="144"/>
      <c r="AA30" s="144"/>
      <c r="AB30" s="144"/>
      <c r="AC30" s="124" t="s">
        <v>32</v>
      </c>
      <c r="AD30" s="126">
        <v>1</v>
      </c>
      <c r="AE30" s="85">
        <v>15</v>
      </c>
      <c r="AF30" s="85"/>
      <c r="AG30" s="85"/>
      <c r="AH30" s="86"/>
      <c r="AI30" s="86"/>
      <c r="AJ30" s="171" t="s">
        <v>33</v>
      </c>
      <c r="AK30" s="172">
        <v>1</v>
      </c>
      <c r="AL30" s="85"/>
      <c r="AM30" s="85"/>
      <c r="AN30" s="85"/>
      <c r="AO30" s="86"/>
      <c r="AP30" s="86"/>
      <c r="AQ30" s="171"/>
      <c r="AR30" s="172"/>
      <c r="AS30" s="85"/>
      <c r="AT30" s="85"/>
      <c r="AU30" s="85"/>
      <c r="AV30" s="85"/>
      <c r="AW30" s="85"/>
      <c r="AX30" s="173"/>
      <c r="AY30" s="172"/>
    </row>
    <row r="31" spans="1:52" s="174" customFormat="1" ht="36" customHeight="1">
      <c r="A31" s="117">
        <v>14</v>
      </c>
      <c r="B31" s="169" t="s">
        <v>48</v>
      </c>
      <c r="C31" s="119">
        <f>SUM(AD31,AK31)</f>
        <v>3</v>
      </c>
      <c r="D31" s="170">
        <v>45</v>
      </c>
      <c r="E31" s="144"/>
      <c r="F31" s="175">
        <v>45</v>
      </c>
      <c r="G31" s="144"/>
      <c r="H31" s="144"/>
      <c r="I31" s="176"/>
      <c r="J31" s="144"/>
      <c r="K31" s="144"/>
      <c r="L31" s="144"/>
      <c r="M31" s="144"/>
      <c r="N31" s="144"/>
      <c r="O31" s="124"/>
      <c r="P31" s="125"/>
      <c r="Q31" s="144"/>
      <c r="R31" s="144"/>
      <c r="S31" s="144"/>
      <c r="T31" s="144"/>
      <c r="U31" s="144"/>
      <c r="V31" s="124"/>
      <c r="W31" s="125"/>
      <c r="X31" s="144"/>
      <c r="Y31" s="144">
        <v>15</v>
      </c>
      <c r="Z31" s="144"/>
      <c r="AA31" s="144"/>
      <c r="AB31" s="144"/>
      <c r="AC31" s="124" t="s">
        <v>32</v>
      </c>
      <c r="AD31" s="126">
        <v>1</v>
      </c>
      <c r="AE31" s="85"/>
      <c r="AF31" s="85">
        <v>30</v>
      </c>
      <c r="AG31" s="85"/>
      <c r="AH31" s="86"/>
      <c r="AI31" s="86"/>
      <c r="AJ31" s="171" t="s">
        <v>33</v>
      </c>
      <c r="AK31" s="172">
        <v>2</v>
      </c>
      <c r="AL31" s="85"/>
      <c r="AM31" s="85"/>
      <c r="AN31" s="85"/>
      <c r="AO31" s="86"/>
      <c r="AP31" s="86"/>
      <c r="AQ31" s="171"/>
      <c r="AR31" s="172"/>
      <c r="AS31" s="85"/>
      <c r="AT31" s="85"/>
      <c r="AU31" s="85"/>
      <c r="AV31" s="85"/>
      <c r="AW31" s="85"/>
      <c r="AX31" s="87"/>
      <c r="AY31" s="172"/>
    </row>
    <row r="32" spans="1:52" s="174" customFormat="1" ht="36" customHeight="1">
      <c r="A32" s="117">
        <v>15</v>
      </c>
      <c r="B32" s="169" t="s">
        <v>49</v>
      </c>
      <c r="C32" s="119">
        <v>1</v>
      </c>
      <c r="D32" s="170">
        <v>15</v>
      </c>
      <c r="E32" s="144"/>
      <c r="F32" s="175"/>
      <c r="G32" s="144"/>
      <c r="H32" s="144">
        <v>15</v>
      </c>
      <c r="I32" s="176"/>
      <c r="J32" s="144"/>
      <c r="K32" s="144"/>
      <c r="L32" s="144"/>
      <c r="M32" s="144"/>
      <c r="N32" s="144"/>
      <c r="O32" s="124"/>
      <c r="P32" s="125"/>
      <c r="Q32" s="144"/>
      <c r="R32" s="144"/>
      <c r="S32" s="144"/>
      <c r="T32" s="144"/>
      <c r="U32" s="144"/>
      <c r="V32" s="124"/>
      <c r="W32" s="125"/>
      <c r="X32" s="144"/>
      <c r="Y32" s="144"/>
      <c r="Z32" s="144"/>
      <c r="AA32" s="144"/>
      <c r="AB32" s="144"/>
      <c r="AC32" s="124"/>
      <c r="AD32" s="126"/>
      <c r="AE32" s="85"/>
      <c r="AF32" s="85"/>
      <c r="AG32" s="85"/>
      <c r="AH32" s="86"/>
      <c r="AI32" s="86"/>
      <c r="AJ32" s="171"/>
      <c r="AK32" s="172"/>
      <c r="AL32" s="85"/>
      <c r="AM32" s="85"/>
      <c r="AN32" s="85"/>
      <c r="AO32" s="86"/>
      <c r="AP32" s="86"/>
      <c r="AQ32" s="171"/>
      <c r="AR32" s="172"/>
      <c r="AS32" s="85"/>
      <c r="AT32" s="85"/>
      <c r="AU32" s="85"/>
      <c r="AV32" s="86">
        <v>15</v>
      </c>
      <c r="AW32" s="86"/>
      <c r="AX32" s="171" t="s">
        <v>32</v>
      </c>
      <c r="AY32" s="172">
        <v>1</v>
      </c>
    </row>
    <row r="33" spans="1:52" s="174" customFormat="1" ht="36" customHeight="1">
      <c r="A33" s="117">
        <v>16</v>
      </c>
      <c r="B33" s="169" t="s">
        <v>50</v>
      </c>
      <c r="C33" s="119">
        <v>1</v>
      </c>
      <c r="D33" s="170">
        <v>15</v>
      </c>
      <c r="E33" s="144"/>
      <c r="F33" s="175"/>
      <c r="G33" s="144"/>
      <c r="H33" s="144">
        <v>15</v>
      </c>
      <c r="I33" s="176"/>
      <c r="J33" s="144"/>
      <c r="K33" s="144"/>
      <c r="L33" s="144"/>
      <c r="M33" s="144"/>
      <c r="N33" s="144"/>
      <c r="O33" s="124"/>
      <c r="P33" s="125"/>
      <c r="Q33" s="144"/>
      <c r="R33" s="144"/>
      <c r="S33" s="144"/>
      <c r="T33" s="144"/>
      <c r="U33" s="144"/>
      <c r="V33" s="124"/>
      <c r="W33" s="125"/>
      <c r="X33" s="144"/>
      <c r="Y33" s="144"/>
      <c r="Z33" s="144"/>
      <c r="AA33" s="144"/>
      <c r="AB33" s="144"/>
      <c r="AC33" s="124"/>
      <c r="AD33" s="126"/>
      <c r="AE33" s="85"/>
      <c r="AF33" s="85"/>
      <c r="AG33" s="85"/>
      <c r="AH33" s="86"/>
      <c r="AI33" s="86"/>
      <c r="AJ33" s="171"/>
      <c r="AK33" s="172"/>
      <c r="AL33" s="85"/>
      <c r="AM33" s="85"/>
      <c r="AN33" s="85"/>
      <c r="AO33" s="86">
        <v>15</v>
      </c>
      <c r="AP33" s="86"/>
      <c r="AQ33" s="171" t="s">
        <v>32</v>
      </c>
      <c r="AR33" s="172">
        <v>1</v>
      </c>
      <c r="AS33" s="85"/>
      <c r="AT33" s="85"/>
      <c r="AU33" s="85"/>
      <c r="AV33" s="85"/>
      <c r="AW33" s="85"/>
      <c r="AX33" s="87"/>
      <c r="AY33" s="172"/>
    </row>
    <row r="34" spans="1:52" s="174" customFormat="1" ht="35.25" customHeight="1">
      <c r="A34" s="155">
        <v>17</v>
      </c>
      <c r="B34" s="169" t="s">
        <v>51</v>
      </c>
      <c r="C34" s="119">
        <v>1</v>
      </c>
      <c r="D34" s="170">
        <v>15</v>
      </c>
      <c r="E34" s="144"/>
      <c r="F34" s="175"/>
      <c r="G34" s="144"/>
      <c r="H34" s="144">
        <v>15</v>
      </c>
      <c r="I34" s="176"/>
      <c r="J34" s="144"/>
      <c r="K34" s="144"/>
      <c r="L34" s="144"/>
      <c r="M34" s="144"/>
      <c r="N34" s="144"/>
      <c r="O34" s="124"/>
      <c r="P34" s="125"/>
      <c r="Q34" s="144"/>
      <c r="R34" s="144"/>
      <c r="S34" s="144"/>
      <c r="T34" s="144"/>
      <c r="U34" s="144"/>
      <c r="V34" s="124"/>
      <c r="W34" s="125"/>
      <c r="X34" s="144"/>
      <c r="Y34" s="144"/>
      <c r="Z34" s="144"/>
      <c r="AA34" s="144"/>
      <c r="AB34" s="144"/>
      <c r="AC34" s="124"/>
      <c r="AD34" s="126"/>
      <c r="AE34" s="85"/>
      <c r="AF34" s="85"/>
      <c r="AG34" s="85"/>
      <c r="AH34" s="86"/>
      <c r="AI34" s="86"/>
      <c r="AJ34" s="171"/>
      <c r="AK34" s="172"/>
      <c r="AL34" s="85"/>
      <c r="AM34" s="85"/>
      <c r="AN34" s="85"/>
      <c r="AO34" s="86">
        <v>15</v>
      </c>
      <c r="AP34" s="86"/>
      <c r="AQ34" s="171" t="s">
        <v>32</v>
      </c>
      <c r="AR34" s="172">
        <v>1</v>
      </c>
      <c r="AS34" s="85"/>
      <c r="AT34" s="85"/>
      <c r="AU34" s="85"/>
      <c r="AV34" s="85"/>
      <c r="AW34" s="85"/>
      <c r="AX34" s="87"/>
      <c r="AY34" s="172"/>
    </row>
    <row r="35" spans="1:52" s="116" customFormat="1" ht="25.5" customHeight="1">
      <c r="A35" s="177">
        <v>18</v>
      </c>
      <c r="B35" s="178" t="s">
        <v>52</v>
      </c>
      <c r="C35" s="119">
        <v>1</v>
      </c>
      <c r="D35" s="179">
        <v>30</v>
      </c>
      <c r="E35" s="85"/>
      <c r="F35" s="85"/>
      <c r="G35" s="85">
        <v>30</v>
      </c>
      <c r="H35" s="85"/>
      <c r="I35" s="85"/>
      <c r="J35" s="89"/>
      <c r="K35" s="85"/>
      <c r="L35" s="85"/>
      <c r="M35" s="85"/>
      <c r="N35" s="86"/>
      <c r="O35" s="171"/>
      <c r="P35" s="88"/>
      <c r="Q35" s="89"/>
      <c r="R35" s="85"/>
      <c r="S35" s="85">
        <v>30</v>
      </c>
      <c r="T35" s="85"/>
      <c r="U35" s="86"/>
      <c r="V35" s="87" t="s">
        <v>32</v>
      </c>
      <c r="W35" s="172">
        <v>1</v>
      </c>
      <c r="X35" s="180"/>
      <c r="Y35" s="85"/>
      <c r="Z35" s="85"/>
      <c r="AA35" s="85"/>
      <c r="AB35" s="86"/>
      <c r="AC35" s="87"/>
      <c r="AD35" s="88"/>
      <c r="AE35" s="89"/>
      <c r="AF35" s="85"/>
      <c r="AG35" s="85"/>
      <c r="AH35" s="85"/>
      <c r="AI35" s="181"/>
      <c r="AJ35" s="182"/>
      <c r="AK35" s="183"/>
      <c r="AL35" s="180"/>
      <c r="AM35" s="85"/>
      <c r="AN35" s="85"/>
      <c r="AO35" s="184"/>
      <c r="AP35" s="181"/>
      <c r="AQ35" s="87"/>
      <c r="AR35" s="88"/>
      <c r="AS35" s="129"/>
      <c r="AT35" s="84"/>
      <c r="AU35" s="135"/>
      <c r="AV35" s="185"/>
      <c r="AW35" s="84"/>
      <c r="AX35" s="186"/>
      <c r="AY35" s="132"/>
    </row>
    <row r="36" spans="1:52" ht="15" customHeight="1">
      <c r="A36" s="368" t="s">
        <v>53</v>
      </c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45"/>
    </row>
    <row r="37" spans="1:52" ht="24.9" customHeight="1">
      <c r="A37" s="187">
        <v>19</v>
      </c>
      <c r="B37" s="47" t="s">
        <v>54</v>
      </c>
      <c r="C37" s="93">
        <f>SUM(P37)</f>
        <v>2</v>
      </c>
      <c r="D37" s="94">
        <v>30</v>
      </c>
      <c r="E37" s="62">
        <v>30</v>
      </c>
      <c r="F37" s="62"/>
      <c r="G37" s="62"/>
      <c r="H37" s="62"/>
      <c r="I37" s="62"/>
      <c r="J37" s="65">
        <v>30</v>
      </c>
      <c r="K37" s="62"/>
      <c r="L37" s="62"/>
      <c r="M37" s="62"/>
      <c r="N37" s="62"/>
      <c r="O37" s="81" t="s">
        <v>32</v>
      </c>
      <c r="P37" s="64">
        <v>2</v>
      </c>
      <c r="Q37" s="65"/>
      <c r="R37" s="58"/>
      <c r="S37" s="58"/>
      <c r="T37" s="58"/>
      <c r="U37" s="58"/>
      <c r="V37" s="188"/>
      <c r="W37" s="95"/>
      <c r="X37" s="61" t="s">
        <v>35</v>
      </c>
      <c r="Y37" s="62"/>
      <c r="Z37" s="62"/>
      <c r="AA37" s="62"/>
      <c r="AB37" s="78"/>
      <c r="AC37" s="81" t="s">
        <v>35</v>
      </c>
      <c r="AD37" s="64" t="s">
        <v>35</v>
      </c>
      <c r="AE37" s="189"/>
      <c r="AF37" s="62"/>
      <c r="AG37" s="62"/>
      <c r="AH37" s="62"/>
      <c r="AI37" s="78"/>
      <c r="AJ37" s="190"/>
      <c r="AK37" s="191"/>
      <c r="AL37" s="61"/>
      <c r="AM37" s="62"/>
      <c r="AN37" s="62"/>
      <c r="AO37" s="62"/>
      <c r="AP37" s="78"/>
      <c r="AQ37" s="81"/>
      <c r="AR37" s="64"/>
      <c r="AS37" s="65"/>
      <c r="AT37" s="62"/>
      <c r="AU37" s="62"/>
      <c r="AV37" s="62"/>
      <c r="AW37" s="62"/>
      <c r="AX37" s="66"/>
      <c r="AY37" s="67"/>
      <c r="AZ37" s="45"/>
    </row>
    <row r="38" spans="1:52" ht="14.1" customHeight="1">
      <c r="A38" s="192">
        <v>20</v>
      </c>
      <c r="B38" s="47" t="s">
        <v>55</v>
      </c>
      <c r="C38" s="93">
        <f>SUM(AK38)</f>
        <v>2</v>
      </c>
      <c r="D38" s="94">
        <v>30</v>
      </c>
      <c r="E38" s="62">
        <v>30</v>
      </c>
      <c r="F38" s="62"/>
      <c r="G38" s="62"/>
      <c r="H38" s="62"/>
      <c r="I38" s="62"/>
      <c r="J38" s="65"/>
      <c r="K38" s="62"/>
      <c r="L38" s="62"/>
      <c r="M38" s="62"/>
      <c r="N38" s="62"/>
      <c r="O38" s="81"/>
      <c r="P38" s="64"/>
      <c r="Q38" s="65" t="s">
        <v>35</v>
      </c>
      <c r="R38" s="58"/>
      <c r="S38" s="58"/>
      <c r="T38" s="58"/>
      <c r="U38" s="58"/>
      <c r="V38" s="59" t="s">
        <v>35</v>
      </c>
      <c r="W38" s="95" t="s">
        <v>35</v>
      </c>
      <c r="X38" s="61" t="s">
        <v>35</v>
      </c>
      <c r="Y38" s="62"/>
      <c r="Z38" s="62"/>
      <c r="AA38" s="62"/>
      <c r="AB38" s="78"/>
      <c r="AC38" s="81" t="s">
        <v>35</v>
      </c>
      <c r="AD38" s="64" t="s">
        <v>35</v>
      </c>
      <c r="AE38" s="65">
        <v>30</v>
      </c>
      <c r="AF38" s="62"/>
      <c r="AG38" s="62"/>
      <c r="AH38" s="62"/>
      <c r="AI38" s="78"/>
      <c r="AJ38" s="79" t="s">
        <v>32</v>
      </c>
      <c r="AK38" s="80">
        <v>2</v>
      </c>
      <c r="AL38" s="61" t="s">
        <v>35</v>
      </c>
      <c r="AM38" s="62"/>
      <c r="AN38" s="62"/>
      <c r="AO38" s="62"/>
      <c r="AP38" s="78"/>
      <c r="AQ38" s="81" t="s">
        <v>35</v>
      </c>
      <c r="AR38" s="64" t="s">
        <v>35</v>
      </c>
      <c r="AS38" s="65"/>
      <c r="AT38" s="62"/>
      <c r="AU38" s="62"/>
      <c r="AV38" s="62"/>
      <c r="AW38" s="62"/>
      <c r="AX38" s="66"/>
      <c r="AY38" s="67"/>
      <c r="AZ38" s="45"/>
    </row>
    <row r="39" spans="1:52" ht="14.1" customHeight="1">
      <c r="A39" s="369" t="s">
        <v>56</v>
      </c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45"/>
    </row>
    <row r="40" spans="1:52" ht="14.1" customHeight="1">
      <c r="A40" s="192">
        <v>21</v>
      </c>
      <c r="B40" s="47" t="s">
        <v>57</v>
      </c>
      <c r="C40" s="93">
        <f>SUM(P40,W40)</f>
        <v>4</v>
      </c>
      <c r="D40" s="94">
        <v>60</v>
      </c>
      <c r="E40" s="62"/>
      <c r="F40" s="62"/>
      <c r="G40" s="62"/>
      <c r="H40" s="62">
        <v>60</v>
      </c>
      <c r="I40" s="62"/>
      <c r="J40" s="65"/>
      <c r="K40" s="62"/>
      <c r="L40" s="62"/>
      <c r="M40" s="62">
        <v>30</v>
      </c>
      <c r="N40" s="78"/>
      <c r="O40" s="79" t="s">
        <v>32</v>
      </c>
      <c r="P40" s="80">
        <v>2</v>
      </c>
      <c r="Q40" s="65"/>
      <c r="R40" s="62"/>
      <c r="S40" s="58"/>
      <c r="T40" s="58">
        <v>30</v>
      </c>
      <c r="U40" s="58"/>
      <c r="V40" s="63" t="s">
        <v>32</v>
      </c>
      <c r="W40" s="95">
        <v>2</v>
      </c>
      <c r="X40" s="61"/>
      <c r="Y40" s="62"/>
      <c r="Z40" s="62"/>
      <c r="AA40" s="62"/>
      <c r="AB40" s="78"/>
      <c r="AC40" s="81"/>
      <c r="AD40" s="64"/>
      <c r="AE40" s="65"/>
      <c r="AF40" s="62"/>
      <c r="AG40" s="62"/>
      <c r="AH40" s="62"/>
      <c r="AI40" s="78"/>
      <c r="AJ40" s="79"/>
      <c r="AK40" s="80"/>
      <c r="AL40" s="61"/>
      <c r="AM40" s="62"/>
      <c r="AN40" s="62"/>
      <c r="AO40" s="62"/>
      <c r="AP40" s="78"/>
      <c r="AQ40" s="81"/>
      <c r="AR40" s="64"/>
      <c r="AS40" s="65"/>
      <c r="AT40" s="62"/>
      <c r="AU40" s="62"/>
      <c r="AV40" s="62"/>
      <c r="AW40" s="62"/>
      <c r="AX40" s="66"/>
      <c r="AY40" s="67"/>
      <c r="AZ40" s="45"/>
    </row>
    <row r="41" spans="1:52" ht="14.1" customHeight="1">
      <c r="A41" s="192">
        <v>22</v>
      </c>
      <c r="B41" s="47" t="s">
        <v>58</v>
      </c>
      <c r="C41" s="93">
        <v>0</v>
      </c>
      <c r="D41" s="94">
        <v>30</v>
      </c>
      <c r="E41" s="62"/>
      <c r="F41" s="62"/>
      <c r="G41" s="62"/>
      <c r="H41" s="62">
        <v>30</v>
      </c>
      <c r="I41" s="62"/>
      <c r="J41" s="65"/>
      <c r="K41" s="62"/>
      <c r="L41" s="62"/>
      <c r="M41" s="62">
        <v>30</v>
      </c>
      <c r="N41" s="78"/>
      <c r="O41" s="79" t="s">
        <v>32</v>
      </c>
      <c r="P41" s="80">
        <v>0</v>
      </c>
      <c r="Q41" s="65"/>
      <c r="R41" s="62"/>
      <c r="S41" s="58"/>
      <c r="T41" s="58"/>
      <c r="U41" s="58"/>
      <c r="V41" s="63"/>
      <c r="W41" s="95"/>
      <c r="X41" s="61"/>
      <c r="Y41" s="62"/>
      <c r="Z41" s="62"/>
      <c r="AA41" s="62"/>
      <c r="AB41" s="78"/>
      <c r="AC41" s="81"/>
      <c r="AD41" s="64"/>
      <c r="AE41" s="65"/>
      <c r="AF41" s="62"/>
      <c r="AG41" s="62"/>
      <c r="AH41" s="62"/>
      <c r="AI41" s="78"/>
      <c r="AJ41" s="79"/>
      <c r="AK41" s="80"/>
      <c r="AL41" s="61"/>
      <c r="AM41" s="62"/>
      <c r="AN41" s="62"/>
      <c r="AO41" s="62"/>
      <c r="AP41" s="78"/>
      <c r="AQ41" s="81"/>
      <c r="AR41" s="64"/>
      <c r="AS41" s="65"/>
      <c r="AT41" s="62"/>
      <c r="AU41" s="62"/>
      <c r="AV41" s="62"/>
      <c r="AW41" s="62"/>
      <c r="AX41" s="66"/>
      <c r="AY41" s="67"/>
      <c r="AZ41" s="45"/>
    </row>
    <row r="42" spans="1:52" ht="14.1" customHeight="1">
      <c r="A42" s="192">
        <v>23</v>
      </c>
      <c r="B42" s="47" t="s">
        <v>59</v>
      </c>
      <c r="C42" s="193">
        <f>SUM(P42)</f>
        <v>1</v>
      </c>
      <c r="D42" s="94">
        <v>15</v>
      </c>
      <c r="E42" s="62">
        <v>15</v>
      </c>
      <c r="F42" s="62"/>
      <c r="G42" s="62"/>
      <c r="H42" s="62"/>
      <c r="I42" s="62"/>
      <c r="J42" s="65">
        <v>15</v>
      </c>
      <c r="K42" s="62"/>
      <c r="L42" s="62"/>
      <c r="M42" s="62"/>
      <c r="N42" s="62"/>
      <c r="O42" s="81" t="s">
        <v>32</v>
      </c>
      <c r="P42" s="64">
        <v>1</v>
      </c>
      <c r="Q42" s="65"/>
      <c r="R42" s="62"/>
      <c r="S42" s="58"/>
      <c r="T42" s="58"/>
      <c r="U42" s="58"/>
      <c r="V42" s="63"/>
      <c r="W42" s="95"/>
      <c r="X42" s="61" t="s">
        <v>35</v>
      </c>
      <c r="Y42" s="62"/>
      <c r="Z42" s="62"/>
      <c r="AA42" s="62"/>
      <c r="AB42" s="78"/>
      <c r="AC42" s="81" t="s">
        <v>35</v>
      </c>
      <c r="AD42" s="64" t="s">
        <v>35</v>
      </c>
      <c r="AE42" s="65" t="s">
        <v>35</v>
      </c>
      <c r="AF42" s="62"/>
      <c r="AG42" s="62"/>
      <c r="AH42" s="62"/>
      <c r="AI42" s="78"/>
      <c r="AJ42" s="79" t="s">
        <v>35</v>
      </c>
      <c r="AK42" s="80" t="s">
        <v>35</v>
      </c>
      <c r="AL42" s="61"/>
      <c r="AM42" s="62"/>
      <c r="AN42" s="62"/>
      <c r="AO42" s="62"/>
      <c r="AP42" s="78"/>
      <c r="AQ42" s="81"/>
      <c r="AR42" s="64"/>
      <c r="AS42" s="65"/>
      <c r="AT42" s="62"/>
      <c r="AU42" s="62"/>
      <c r="AV42" s="62"/>
      <c r="AW42" s="62"/>
      <c r="AX42" s="66"/>
      <c r="AY42" s="67"/>
      <c r="AZ42" s="45"/>
    </row>
    <row r="43" spans="1:52" ht="15" customHeight="1">
      <c r="A43" s="368" t="s">
        <v>60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45"/>
    </row>
    <row r="44" spans="1:52" ht="14.1" customHeight="1">
      <c r="A44" s="194">
        <v>24</v>
      </c>
      <c r="B44" s="195" t="s">
        <v>61</v>
      </c>
      <c r="C44" s="193">
        <f>SUM(P44,W44)</f>
        <v>3</v>
      </c>
      <c r="D44" s="196">
        <v>30</v>
      </c>
      <c r="E44" s="97">
        <v>30</v>
      </c>
      <c r="F44" s="197"/>
      <c r="G44" s="197"/>
      <c r="H44" s="197"/>
      <c r="I44" s="197"/>
      <c r="J44" s="96">
        <v>15</v>
      </c>
      <c r="K44" s="97"/>
      <c r="L44" s="97"/>
      <c r="M44" s="97"/>
      <c r="N44" s="58"/>
      <c r="O44" s="59" t="s">
        <v>32</v>
      </c>
      <c r="P44" s="98">
        <v>1</v>
      </c>
      <c r="Q44" s="96">
        <v>15</v>
      </c>
      <c r="R44" s="97"/>
      <c r="S44" s="97"/>
      <c r="T44" s="97"/>
      <c r="U44" s="58"/>
      <c r="V44" s="59" t="s">
        <v>33</v>
      </c>
      <c r="W44" s="60">
        <v>2</v>
      </c>
      <c r="X44" s="198"/>
      <c r="Y44" s="97"/>
      <c r="Z44" s="97"/>
      <c r="AA44" s="97"/>
      <c r="AB44" s="58"/>
      <c r="AC44" s="63"/>
      <c r="AD44" s="98"/>
      <c r="AE44" s="96"/>
      <c r="AF44" s="97"/>
      <c r="AG44" s="97"/>
      <c r="AH44" s="97"/>
      <c r="AI44" s="58"/>
      <c r="AJ44" s="59"/>
      <c r="AK44" s="60"/>
      <c r="AL44" s="199"/>
      <c r="AM44" s="197"/>
      <c r="AN44" s="197"/>
      <c r="AO44" s="197"/>
      <c r="AP44" s="200"/>
      <c r="AQ44" s="201"/>
      <c r="AR44" s="202"/>
      <c r="AS44" s="203"/>
      <c r="AT44" s="197"/>
      <c r="AU44" s="197"/>
      <c r="AV44" s="204"/>
      <c r="AW44" s="197"/>
      <c r="AX44" s="205"/>
      <c r="AY44" s="206"/>
      <c r="AZ44" s="45"/>
    </row>
    <row r="45" spans="1:52" ht="26.1" customHeight="1">
      <c r="A45" s="194">
        <v>25</v>
      </c>
      <c r="B45" s="195" t="s">
        <v>62</v>
      </c>
      <c r="C45" s="193">
        <f>SUM(AK45)</f>
        <v>2</v>
      </c>
      <c r="D45" s="196">
        <v>15</v>
      </c>
      <c r="E45" s="97">
        <v>15</v>
      </c>
      <c r="F45" s="197"/>
      <c r="G45" s="197"/>
      <c r="H45" s="197"/>
      <c r="I45" s="197"/>
      <c r="J45" s="96"/>
      <c r="K45" s="97"/>
      <c r="L45" s="97"/>
      <c r="M45" s="97"/>
      <c r="N45" s="58"/>
      <c r="O45" s="59"/>
      <c r="P45" s="98"/>
      <c r="Q45" s="96"/>
      <c r="R45" s="97"/>
      <c r="S45" s="97"/>
      <c r="T45" s="97"/>
      <c r="U45" s="58"/>
      <c r="V45" s="59"/>
      <c r="W45" s="60"/>
      <c r="X45" s="198"/>
      <c r="Y45" s="97"/>
      <c r="Z45" s="97"/>
      <c r="AA45" s="97"/>
      <c r="AB45" s="58"/>
      <c r="AC45" s="63"/>
      <c r="AD45" s="98"/>
      <c r="AE45" s="96">
        <v>15</v>
      </c>
      <c r="AF45" s="97"/>
      <c r="AG45" s="97"/>
      <c r="AH45" s="97"/>
      <c r="AI45" s="58"/>
      <c r="AJ45" s="59" t="s">
        <v>32</v>
      </c>
      <c r="AK45" s="60">
        <v>2</v>
      </c>
      <c r="AL45" s="199"/>
      <c r="AM45" s="197"/>
      <c r="AN45" s="197"/>
      <c r="AO45" s="197"/>
      <c r="AP45" s="200"/>
      <c r="AQ45" s="201"/>
      <c r="AR45" s="202"/>
      <c r="AS45" s="203"/>
      <c r="AT45" s="197"/>
      <c r="AU45" s="197"/>
      <c r="AV45" s="204"/>
      <c r="AW45" s="197"/>
      <c r="AX45" s="205"/>
      <c r="AY45" s="206"/>
      <c r="AZ45" s="45"/>
    </row>
    <row r="46" spans="1:52" ht="19.5" customHeight="1">
      <c r="A46" s="370" t="s">
        <v>63</v>
      </c>
      <c r="B46" s="370"/>
      <c r="C46" s="207">
        <f>SUM(C16,C17,C18,C19,C20,C21,C22,C24,C25,C26,C27,C28,C30,C31,C32,C33,C34,C35,C37,C38,C40,C41,C42,C44,C45)</f>
        <v>93</v>
      </c>
      <c r="D46" s="208">
        <f>SUM(D16,D17,D18,D19,D20,D21,D22,D24,D25,D26,D27,D28,D30,D31,D32,D33,D34,D35,D37,D38,D40,D41,D42,D44,D45)</f>
        <v>1140</v>
      </c>
      <c r="E46" s="209">
        <f t="shared" ref="E46:N46" si="0">SUM(E15:E45)</f>
        <v>285</v>
      </c>
      <c r="F46" s="210">
        <f t="shared" si="0"/>
        <v>120</v>
      </c>
      <c r="G46" s="210">
        <f t="shared" si="0"/>
        <v>540</v>
      </c>
      <c r="H46" s="210">
        <f t="shared" si="0"/>
        <v>195</v>
      </c>
      <c r="I46" s="210">
        <f t="shared" si="0"/>
        <v>0</v>
      </c>
      <c r="J46" s="211">
        <f t="shared" si="0"/>
        <v>120</v>
      </c>
      <c r="K46" s="209">
        <f t="shared" si="0"/>
        <v>30</v>
      </c>
      <c r="L46" s="210">
        <f t="shared" si="0"/>
        <v>120</v>
      </c>
      <c r="M46" s="210">
        <f t="shared" si="0"/>
        <v>60</v>
      </c>
      <c r="N46" s="210">
        <f t="shared" si="0"/>
        <v>0</v>
      </c>
      <c r="O46" s="209"/>
      <c r="P46" s="212">
        <f>SUM(P15:P45)</f>
        <v>23</v>
      </c>
      <c r="Q46" s="211">
        <f>SUM(Q16:Q20,Q24:Q28,Q35:Q38,Q41:Q45)</f>
        <v>90</v>
      </c>
      <c r="R46" s="209">
        <f>SUM(R16:R20,R24:R28,R35:R38,R41:R45)</f>
        <v>30</v>
      </c>
      <c r="S46" s="210">
        <f>SUM(S17,S18,S20,S21)</f>
        <v>120</v>
      </c>
      <c r="T46" s="210">
        <f>SUM(T16:T20,T24:T28,T35:T38,T40:T45)</f>
        <v>30</v>
      </c>
      <c r="U46" s="209">
        <f>SUM(U16:U20,U24:U28,U35:U38,U41:U45)</f>
        <v>0</v>
      </c>
      <c r="V46" s="208"/>
      <c r="W46" s="212">
        <v>22</v>
      </c>
      <c r="X46" s="208">
        <f>SUM(X15:X45)</f>
        <v>15</v>
      </c>
      <c r="Y46" s="209">
        <f>SUM(Y15:Y45)</f>
        <v>30</v>
      </c>
      <c r="Z46" s="210">
        <f>SUM(Z15:Z45)</f>
        <v>90</v>
      </c>
      <c r="AA46" s="210">
        <f>SUM(AA15:AA45)</f>
        <v>30</v>
      </c>
      <c r="AB46" s="209">
        <f>SUM(AB15:AB45)</f>
        <v>0</v>
      </c>
      <c r="AC46" s="209"/>
      <c r="AD46" s="213">
        <f t="shared" ref="AD46:AI46" si="1">SUM(AD15:AD45)</f>
        <v>14</v>
      </c>
      <c r="AE46" s="211">
        <f t="shared" si="1"/>
        <v>60</v>
      </c>
      <c r="AF46" s="209">
        <f t="shared" si="1"/>
        <v>30</v>
      </c>
      <c r="AG46" s="210">
        <f t="shared" si="1"/>
        <v>90</v>
      </c>
      <c r="AH46" s="210">
        <f t="shared" si="1"/>
        <v>30</v>
      </c>
      <c r="AI46" s="209">
        <f t="shared" si="1"/>
        <v>0</v>
      </c>
      <c r="AJ46" s="208"/>
      <c r="AK46" s="207">
        <f t="shared" ref="AK46:AP46" si="2">SUM(AK15:AK45)</f>
        <v>18</v>
      </c>
      <c r="AL46" s="208">
        <f t="shared" si="2"/>
        <v>0</v>
      </c>
      <c r="AM46" s="209">
        <f t="shared" si="2"/>
        <v>0</v>
      </c>
      <c r="AN46" s="210">
        <f t="shared" si="2"/>
        <v>45</v>
      </c>
      <c r="AO46" s="210">
        <f t="shared" si="2"/>
        <v>30</v>
      </c>
      <c r="AP46" s="209">
        <f t="shared" si="2"/>
        <v>0</v>
      </c>
      <c r="AQ46" s="209"/>
      <c r="AR46" s="213">
        <f t="shared" ref="AR46:AW46" si="3">SUM(AR15:AR45)</f>
        <v>8</v>
      </c>
      <c r="AS46" s="211">
        <f t="shared" si="3"/>
        <v>0</v>
      </c>
      <c r="AT46" s="209">
        <f t="shared" si="3"/>
        <v>0</v>
      </c>
      <c r="AU46" s="210">
        <f t="shared" si="3"/>
        <v>45</v>
      </c>
      <c r="AV46" s="210">
        <f t="shared" si="3"/>
        <v>15</v>
      </c>
      <c r="AW46" s="210">
        <f t="shared" si="3"/>
        <v>0</v>
      </c>
      <c r="AX46" s="210"/>
      <c r="AY46" s="207">
        <f>SUM(AY17,AY19,AY32)</f>
        <v>8</v>
      </c>
      <c r="AZ46" s="45"/>
    </row>
    <row r="47" spans="1:52" ht="15" customHeight="1">
      <c r="A47" s="371" t="s">
        <v>64</v>
      </c>
      <c r="B47" s="371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  <c r="AE47" s="371"/>
      <c r="AF47" s="371"/>
      <c r="AG47" s="371"/>
      <c r="AH47" s="371"/>
      <c r="AI47" s="371"/>
      <c r="AJ47" s="371"/>
      <c r="AK47" s="371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45"/>
    </row>
    <row r="48" spans="1:52" ht="15" customHeight="1">
      <c r="A48" s="372" t="s">
        <v>65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45"/>
    </row>
    <row r="49" spans="1:52" ht="24.9" customHeight="1">
      <c r="A49" s="187">
        <v>26</v>
      </c>
      <c r="B49" s="47" t="s">
        <v>66</v>
      </c>
      <c r="C49" s="48">
        <v>13</v>
      </c>
      <c r="D49" s="49">
        <v>90</v>
      </c>
      <c r="E49" s="50">
        <v>90</v>
      </c>
      <c r="F49" s="51"/>
      <c r="G49" s="51"/>
      <c r="H49" s="51"/>
      <c r="I49" s="51"/>
      <c r="J49" s="52"/>
      <c r="K49" s="50"/>
      <c r="L49" s="51"/>
      <c r="M49" s="51"/>
      <c r="N49" s="51"/>
      <c r="O49" s="53"/>
      <c r="P49" s="54"/>
      <c r="Q49" s="52"/>
      <c r="R49" s="50"/>
      <c r="S49" s="51"/>
      <c r="T49" s="51"/>
      <c r="U49" s="50"/>
      <c r="V49" s="55"/>
      <c r="W49" s="56"/>
      <c r="X49" s="57">
        <v>30</v>
      </c>
      <c r="Y49" s="50"/>
      <c r="Z49" s="51"/>
      <c r="AA49" s="51"/>
      <c r="AB49" s="50"/>
      <c r="AC49" s="53" t="s">
        <v>32</v>
      </c>
      <c r="AD49" s="54">
        <v>4</v>
      </c>
      <c r="AE49" s="52">
        <v>30</v>
      </c>
      <c r="AF49" s="50"/>
      <c r="AG49" s="51"/>
      <c r="AH49" s="51"/>
      <c r="AI49" s="58"/>
      <c r="AJ49" s="59" t="s">
        <v>32</v>
      </c>
      <c r="AK49" s="60">
        <v>4</v>
      </c>
      <c r="AL49" s="61">
        <v>30</v>
      </c>
      <c r="AM49" s="62"/>
      <c r="AN49" s="62"/>
      <c r="AO49" s="62"/>
      <c r="AP49" s="58"/>
      <c r="AQ49" s="63" t="s">
        <v>33</v>
      </c>
      <c r="AR49" s="64">
        <v>5</v>
      </c>
      <c r="AS49" s="65"/>
      <c r="AT49" s="62"/>
      <c r="AU49" s="62"/>
      <c r="AV49" s="62"/>
      <c r="AW49" s="62"/>
      <c r="AX49" s="66"/>
      <c r="AY49" s="67"/>
      <c r="AZ49" s="45"/>
    </row>
    <row r="50" spans="1:52" ht="24.9" customHeight="1">
      <c r="A50" s="214">
        <v>27</v>
      </c>
      <c r="B50" s="47" t="s">
        <v>67</v>
      </c>
      <c r="C50" s="69">
        <v>21</v>
      </c>
      <c r="D50" s="70">
        <v>180</v>
      </c>
      <c r="E50" s="71"/>
      <c r="F50" s="71"/>
      <c r="G50" s="71">
        <v>180</v>
      </c>
      <c r="H50" s="71"/>
      <c r="I50" s="71"/>
      <c r="J50" s="72"/>
      <c r="K50" s="71"/>
      <c r="L50" s="71">
        <v>30</v>
      </c>
      <c r="M50" s="71"/>
      <c r="N50" s="71"/>
      <c r="O50" s="73" t="s">
        <v>32</v>
      </c>
      <c r="P50" s="74">
        <v>3</v>
      </c>
      <c r="Q50" s="72"/>
      <c r="R50" s="50"/>
      <c r="S50" s="51">
        <v>30</v>
      </c>
      <c r="T50" s="51"/>
      <c r="U50" s="50"/>
      <c r="V50" s="55" t="s">
        <v>33</v>
      </c>
      <c r="W50" s="75">
        <v>4</v>
      </c>
      <c r="X50" s="76"/>
      <c r="Y50" s="71"/>
      <c r="Z50" s="71">
        <v>30</v>
      </c>
      <c r="AA50" s="71"/>
      <c r="AB50" s="77"/>
      <c r="AC50" s="73" t="s">
        <v>32</v>
      </c>
      <c r="AD50" s="74">
        <v>3</v>
      </c>
      <c r="AE50" s="72"/>
      <c r="AF50" s="71"/>
      <c r="AG50" s="71">
        <v>30</v>
      </c>
      <c r="AH50" s="71"/>
      <c r="AI50" s="78"/>
      <c r="AJ50" s="79" t="s">
        <v>33</v>
      </c>
      <c r="AK50" s="80">
        <v>4</v>
      </c>
      <c r="AL50" s="61"/>
      <c r="AM50" s="62"/>
      <c r="AN50" s="62">
        <v>30</v>
      </c>
      <c r="AO50" s="62"/>
      <c r="AP50" s="78"/>
      <c r="AQ50" s="81" t="s">
        <v>32</v>
      </c>
      <c r="AR50" s="64">
        <v>3</v>
      </c>
      <c r="AS50" s="65"/>
      <c r="AT50" s="62"/>
      <c r="AU50" s="62">
        <v>30</v>
      </c>
      <c r="AV50" s="62"/>
      <c r="AW50" s="62"/>
      <c r="AX50" s="66" t="s">
        <v>33</v>
      </c>
      <c r="AY50" s="67">
        <v>4</v>
      </c>
      <c r="AZ50" s="45"/>
    </row>
    <row r="51" spans="1:52" ht="24.9" customHeight="1">
      <c r="A51" s="214">
        <v>28</v>
      </c>
      <c r="B51" s="47" t="s">
        <v>68</v>
      </c>
      <c r="C51" s="69">
        <f>SUM(P51,W51)</f>
        <v>4</v>
      </c>
      <c r="D51" s="70">
        <v>60</v>
      </c>
      <c r="E51" s="71"/>
      <c r="F51" s="71"/>
      <c r="G51" s="71">
        <v>60</v>
      </c>
      <c r="H51" s="71"/>
      <c r="I51" s="71"/>
      <c r="J51" s="72"/>
      <c r="K51" s="71"/>
      <c r="L51" s="71">
        <v>30</v>
      </c>
      <c r="M51" s="71"/>
      <c r="N51" s="71"/>
      <c r="O51" s="73" t="s">
        <v>32</v>
      </c>
      <c r="P51" s="74">
        <v>2</v>
      </c>
      <c r="Q51" s="72"/>
      <c r="R51" s="50"/>
      <c r="S51" s="51">
        <v>30</v>
      </c>
      <c r="T51" s="51"/>
      <c r="U51" s="50"/>
      <c r="V51" s="55" t="s">
        <v>32</v>
      </c>
      <c r="W51" s="75">
        <v>2</v>
      </c>
      <c r="X51" s="76"/>
      <c r="Y51" s="71"/>
      <c r="Z51" s="71"/>
      <c r="AA51" s="71"/>
      <c r="AB51" s="77"/>
      <c r="AC51" s="73"/>
      <c r="AD51" s="74"/>
      <c r="AE51" s="72"/>
      <c r="AF51" s="71"/>
      <c r="AG51" s="71"/>
      <c r="AH51" s="71"/>
      <c r="AI51" s="78" t="s">
        <v>35</v>
      </c>
      <c r="AJ51" s="79"/>
      <c r="AK51" s="80"/>
      <c r="AL51" s="61"/>
      <c r="AM51" s="62"/>
      <c r="AN51" s="62"/>
      <c r="AO51" s="62"/>
      <c r="AP51" s="78"/>
      <c r="AQ51" s="81"/>
      <c r="AR51" s="64"/>
      <c r="AS51" s="65"/>
      <c r="AT51" s="62"/>
      <c r="AU51" s="62"/>
      <c r="AV51" s="62"/>
      <c r="AW51" s="62"/>
      <c r="AX51" s="66"/>
      <c r="AY51" s="67"/>
      <c r="AZ51" s="45"/>
    </row>
    <row r="52" spans="1:52" ht="24.9" customHeight="1">
      <c r="A52" s="214">
        <v>29</v>
      </c>
      <c r="B52" s="47" t="s">
        <v>69</v>
      </c>
      <c r="C52" s="69">
        <v>8</v>
      </c>
      <c r="D52" s="70">
        <v>90</v>
      </c>
      <c r="E52" s="71"/>
      <c r="F52" s="71"/>
      <c r="G52" s="71">
        <v>90</v>
      </c>
      <c r="H52" s="71"/>
      <c r="I52" s="71"/>
      <c r="J52" s="72"/>
      <c r="K52" s="71"/>
      <c r="L52" s="71" t="s">
        <v>35</v>
      </c>
      <c r="M52" s="71"/>
      <c r="N52" s="71"/>
      <c r="O52" s="73" t="s">
        <v>35</v>
      </c>
      <c r="P52" s="74" t="s">
        <v>35</v>
      </c>
      <c r="Q52" s="72"/>
      <c r="R52" s="50"/>
      <c r="S52" s="51"/>
      <c r="T52" s="51"/>
      <c r="U52" s="50"/>
      <c r="V52" s="55"/>
      <c r="W52" s="75"/>
      <c r="X52" s="76"/>
      <c r="Y52" s="71"/>
      <c r="Z52" s="71">
        <v>30</v>
      </c>
      <c r="AA52" s="71"/>
      <c r="AB52" s="77"/>
      <c r="AC52" s="73" t="s">
        <v>32</v>
      </c>
      <c r="AD52" s="74">
        <v>2</v>
      </c>
      <c r="AE52" s="72"/>
      <c r="AF52" s="71"/>
      <c r="AG52" s="71">
        <v>30</v>
      </c>
      <c r="AH52" s="71"/>
      <c r="AI52" s="78"/>
      <c r="AJ52" s="79" t="s">
        <v>32</v>
      </c>
      <c r="AK52" s="80">
        <v>2</v>
      </c>
      <c r="AL52" s="83"/>
      <c r="AM52" s="84"/>
      <c r="AN52" s="85">
        <v>15</v>
      </c>
      <c r="AO52" s="85"/>
      <c r="AP52" s="86"/>
      <c r="AQ52" s="87" t="s">
        <v>32</v>
      </c>
      <c r="AR52" s="88">
        <v>2</v>
      </c>
      <c r="AS52" s="89"/>
      <c r="AT52" s="85"/>
      <c r="AU52" s="85">
        <v>15</v>
      </c>
      <c r="AV52" s="85"/>
      <c r="AW52" s="85"/>
      <c r="AX52" s="90" t="s">
        <v>33</v>
      </c>
      <c r="AY52" s="91">
        <v>2</v>
      </c>
      <c r="AZ52" s="45"/>
    </row>
    <row r="53" spans="1:52" ht="24.9" customHeight="1">
      <c r="A53" s="214">
        <v>30</v>
      </c>
      <c r="B53" s="47" t="s">
        <v>70</v>
      </c>
      <c r="C53" s="215">
        <v>8</v>
      </c>
      <c r="D53" s="70">
        <v>90</v>
      </c>
      <c r="E53" s="71"/>
      <c r="F53" s="71"/>
      <c r="G53" s="71">
        <v>90</v>
      </c>
      <c r="H53" s="71"/>
      <c r="I53" s="71"/>
      <c r="J53" s="72"/>
      <c r="K53" s="71"/>
      <c r="L53" s="71">
        <v>30</v>
      </c>
      <c r="M53" s="71"/>
      <c r="N53" s="71"/>
      <c r="O53" s="73" t="s">
        <v>32</v>
      </c>
      <c r="P53" s="74">
        <v>1</v>
      </c>
      <c r="Q53" s="72"/>
      <c r="R53" s="50"/>
      <c r="S53" s="51">
        <v>30</v>
      </c>
      <c r="T53" s="51"/>
      <c r="U53" s="50"/>
      <c r="V53" s="55" t="s">
        <v>32</v>
      </c>
      <c r="W53" s="75">
        <v>2</v>
      </c>
      <c r="X53" s="76"/>
      <c r="Y53" s="71"/>
      <c r="Z53" s="71">
        <v>30</v>
      </c>
      <c r="AA53" s="71"/>
      <c r="AB53" s="77"/>
      <c r="AC53" s="73" t="s">
        <v>33</v>
      </c>
      <c r="AD53" s="74">
        <v>5</v>
      </c>
      <c r="AE53" s="72"/>
      <c r="AF53" s="71"/>
      <c r="AG53" s="71"/>
      <c r="AH53" s="71"/>
      <c r="AI53" s="78" t="s">
        <v>35</v>
      </c>
      <c r="AJ53" s="79"/>
      <c r="AK53" s="80"/>
      <c r="AL53" s="61"/>
      <c r="AM53" s="62"/>
      <c r="AN53" s="62"/>
      <c r="AO53" s="62"/>
      <c r="AP53" s="78"/>
      <c r="AQ53" s="81"/>
      <c r="AR53" s="64"/>
      <c r="AS53" s="65"/>
      <c r="AT53" s="62"/>
      <c r="AU53" s="62"/>
      <c r="AV53" s="62"/>
      <c r="AW53" s="62"/>
      <c r="AX53" s="66"/>
      <c r="AY53" s="67"/>
      <c r="AZ53" s="45"/>
    </row>
    <row r="54" spans="1:52" ht="24.9" customHeight="1">
      <c r="A54" s="192">
        <v>31</v>
      </c>
      <c r="B54" s="47" t="s">
        <v>71</v>
      </c>
      <c r="C54" s="193">
        <f>SUM(AR54,AY54)</f>
        <v>6</v>
      </c>
      <c r="D54" s="94">
        <v>60</v>
      </c>
      <c r="E54" s="62"/>
      <c r="F54" s="62"/>
      <c r="G54" s="62">
        <v>60</v>
      </c>
      <c r="H54" s="62"/>
      <c r="I54" s="62"/>
      <c r="J54" s="65"/>
      <c r="K54" s="62"/>
      <c r="L54" s="62"/>
      <c r="M54" s="62"/>
      <c r="N54" s="62"/>
      <c r="O54" s="81"/>
      <c r="P54" s="64"/>
      <c r="Q54" s="65"/>
      <c r="R54" s="58"/>
      <c r="S54" s="58"/>
      <c r="T54" s="58"/>
      <c r="U54" s="58"/>
      <c r="V54" s="59"/>
      <c r="W54" s="95"/>
      <c r="X54" s="65"/>
      <c r="Y54" s="62"/>
      <c r="Z54" s="62"/>
      <c r="AA54" s="62"/>
      <c r="AB54" s="62"/>
      <c r="AC54" s="81"/>
      <c r="AD54" s="64"/>
      <c r="AE54" s="65"/>
      <c r="AF54" s="58"/>
      <c r="AG54" s="58"/>
      <c r="AH54" s="58"/>
      <c r="AI54" s="58"/>
      <c r="AJ54" s="59"/>
      <c r="AK54" s="95"/>
      <c r="AL54" s="65"/>
      <c r="AM54" s="62"/>
      <c r="AN54" s="62">
        <v>30</v>
      </c>
      <c r="AO54" s="62"/>
      <c r="AP54" s="62"/>
      <c r="AQ54" s="81" t="s">
        <v>32</v>
      </c>
      <c r="AR54" s="64">
        <v>3</v>
      </c>
      <c r="AS54" s="65"/>
      <c r="AT54" s="58"/>
      <c r="AU54" s="58">
        <v>30</v>
      </c>
      <c r="AV54" s="58"/>
      <c r="AW54" s="58"/>
      <c r="AX54" s="59" t="s">
        <v>32</v>
      </c>
      <c r="AY54" s="95">
        <v>3</v>
      </c>
      <c r="AZ54" s="45"/>
    </row>
    <row r="55" spans="1:52" ht="24.9" customHeight="1">
      <c r="A55" s="192">
        <v>32</v>
      </c>
      <c r="B55" s="47" t="s">
        <v>72</v>
      </c>
      <c r="C55" s="93">
        <v>4</v>
      </c>
      <c r="D55" s="94">
        <v>30</v>
      </c>
      <c r="E55" s="62"/>
      <c r="F55" s="62"/>
      <c r="G55" s="62">
        <v>30</v>
      </c>
      <c r="H55" s="62"/>
      <c r="I55" s="62"/>
      <c r="J55" s="65"/>
      <c r="K55" s="62"/>
      <c r="L55" s="62"/>
      <c r="M55" s="62"/>
      <c r="N55" s="62"/>
      <c r="O55" s="81"/>
      <c r="P55" s="64"/>
      <c r="Q55" s="65"/>
      <c r="R55" s="58"/>
      <c r="S55" s="58" t="s">
        <v>35</v>
      </c>
      <c r="T55" s="58"/>
      <c r="U55" s="58"/>
      <c r="V55" s="59" t="s">
        <v>35</v>
      </c>
      <c r="W55" s="95" t="s">
        <v>35</v>
      </c>
      <c r="X55" s="61"/>
      <c r="Y55" s="62"/>
      <c r="Z55" s="62" t="s">
        <v>35</v>
      </c>
      <c r="AA55" s="62"/>
      <c r="AB55" s="78"/>
      <c r="AC55" s="81" t="s">
        <v>35</v>
      </c>
      <c r="AD55" s="64" t="s">
        <v>35</v>
      </c>
      <c r="AE55" s="65"/>
      <c r="AF55" s="62"/>
      <c r="AG55" s="62"/>
      <c r="AH55" s="62"/>
      <c r="AI55" s="78"/>
      <c r="AJ55" s="79"/>
      <c r="AK55" s="80"/>
      <c r="AL55" s="65"/>
      <c r="AM55" s="62"/>
      <c r="AN55" s="62">
        <v>30</v>
      </c>
      <c r="AO55" s="62"/>
      <c r="AP55" s="78"/>
      <c r="AQ55" s="79" t="s">
        <v>32</v>
      </c>
      <c r="AR55" s="80">
        <v>4</v>
      </c>
      <c r="AS55" s="65"/>
      <c r="AT55" s="62"/>
      <c r="AU55" s="62"/>
      <c r="AV55" s="62"/>
      <c r="AW55" s="62"/>
      <c r="AX55" s="66"/>
      <c r="AY55" s="67"/>
      <c r="AZ55" s="45"/>
    </row>
    <row r="56" spans="1:52" ht="14.1" customHeight="1">
      <c r="A56" s="373">
        <f>SUM(AR57,AY57)</f>
        <v>6</v>
      </c>
      <c r="B56" s="373"/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  <c r="AJ56" s="373"/>
      <c r="AK56" s="373"/>
      <c r="AL56" s="373"/>
      <c r="AM56" s="373"/>
      <c r="AN56" s="373"/>
      <c r="AO56" s="373"/>
      <c r="AP56" s="373"/>
      <c r="AQ56" s="373"/>
      <c r="AR56" s="373"/>
      <c r="AS56" s="373"/>
      <c r="AT56" s="373"/>
      <c r="AU56" s="373"/>
      <c r="AV56" s="373"/>
      <c r="AW56" s="373"/>
      <c r="AX56" s="373"/>
      <c r="AY56" s="373"/>
      <c r="AZ56" s="45"/>
    </row>
    <row r="57" spans="1:52" ht="14.1" customHeight="1">
      <c r="A57" s="216">
        <v>33</v>
      </c>
      <c r="B57" s="217" t="s">
        <v>73</v>
      </c>
      <c r="C57" s="218">
        <v>6</v>
      </c>
      <c r="D57" s="219">
        <v>60</v>
      </c>
      <c r="E57" s="220"/>
      <c r="F57" s="220"/>
      <c r="G57" s="220"/>
      <c r="H57" s="220"/>
      <c r="I57" s="220">
        <v>60</v>
      </c>
      <c r="J57" s="221"/>
      <c r="K57" s="220"/>
      <c r="L57" s="220"/>
      <c r="M57" s="220"/>
      <c r="N57" s="222"/>
      <c r="O57" s="223"/>
      <c r="P57" s="224"/>
      <c r="Q57" s="221"/>
      <c r="R57" s="220"/>
      <c r="S57" s="220"/>
      <c r="T57" s="220"/>
      <c r="U57" s="222"/>
      <c r="V57" s="225"/>
      <c r="W57" s="226"/>
      <c r="X57" s="227"/>
      <c r="Y57" s="220"/>
      <c r="Z57" s="220"/>
      <c r="AA57" s="220"/>
      <c r="AB57" s="222"/>
      <c r="AC57" s="225"/>
      <c r="AD57" s="224"/>
      <c r="AE57" s="221"/>
      <c r="AF57" s="220"/>
      <c r="AG57" s="220"/>
      <c r="AH57" s="220"/>
      <c r="AI57" s="228"/>
      <c r="AJ57" s="229"/>
      <c r="AK57" s="230"/>
      <c r="AL57" s="227"/>
      <c r="AM57" s="220"/>
      <c r="AN57" s="220"/>
      <c r="AO57" s="220"/>
      <c r="AP57" s="222">
        <v>30</v>
      </c>
      <c r="AQ57" s="225" t="s">
        <v>32</v>
      </c>
      <c r="AR57" s="224">
        <v>3</v>
      </c>
      <c r="AS57" s="221"/>
      <c r="AT57" s="220"/>
      <c r="AU57" s="220"/>
      <c r="AV57" s="220"/>
      <c r="AW57" s="220">
        <v>30</v>
      </c>
      <c r="AX57" s="231" t="s">
        <v>32</v>
      </c>
      <c r="AY57" s="232">
        <v>3</v>
      </c>
      <c r="AZ57" s="45"/>
    </row>
    <row r="58" spans="1:52" ht="15" customHeight="1">
      <c r="A58" s="370" t="s">
        <v>74</v>
      </c>
      <c r="B58" s="370"/>
      <c r="C58" s="207">
        <f>SUM(C49,C50,C51,C52,C53,C54,C55,C57)</f>
        <v>70</v>
      </c>
      <c r="D58" s="208">
        <f>SUM(D49,D50,D51,D52,D53,D54,D55,D57)</f>
        <v>660</v>
      </c>
      <c r="E58" s="209">
        <f t="shared" ref="E58:N58" si="4">SUM(E48:E57)</f>
        <v>90</v>
      </c>
      <c r="F58" s="210">
        <f t="shared" si="4"/>
        <v>0</v>
      </c>
      <c r="G58" s="210">
        <f t="shared" si="4"/>
        <v>510</v>
      </c>
      <c r="H58" s="210">
        <f t="shared" si="4"/>
        <v>0</v>
      </c>
      <c r="I58" s="210">
        <f t="shared" si="4"/>
        <v>60</v>
      </c>
      <c r="J58" s="211">
        <f t="shared" si="4"/>
        <v>0</v>
      </c>
      <c r="K58" s="209">
        <f t="shared" si="4"/>
        <v>0</v>
      </c>
      <c r="L58" s="210">
        <f t="shared" si="4"/>
        <v>90</v>
      </c>
      <c r="M58" s="210">
        <f t="shared" si="4"/>
        <v>0</v>
      </c>
      <c r="N58" s="210">
        <f t="shared" si="4"/>
        <v>0</v>
      </c>
      <c r="O58" s="209"/>
      <c r="P58" s="212">
        <f>SUM(P50,P51,P53)</f>
        <v>6</v>
      </c>
      <c r="Q58" s="211">
        <f>SUM(Q48:Q57)</f>
        <v>0</v>
      </c>
      <c r="R58" s="209"/>
      <c r="S58" s="210">
        <f>SUM(S50,S51,S53)</f>
        <v>90</v>
      </c>
      <c r="T58" s="210">
        <f>SUM(T48:T57)</f>
        <v>0</v>
      </c>
      <c r="U58" s="209">
        <f>SUM(U48:U57)</f>
        <v>0</v>
      </c>
      <c r="V58" s="208"/>
      <c r="W58" s="212">
        <f t="shared" ref="W58:AB58" si="5">SUM(W48:W57)</f>
        <v>8</v>
      </c>
      <c r="X58" s="208">
        <f t="shared" si="5"/>
        <v>30</v>
      </c>
      <c r="Y58" s="209">
        <f t="shared" si="5"/>
        <v>0</v>
      </c>
      <c r="Z58" s="210">
        <f t="shared" si="5"/>
        <v>90</v>
      </c>
      <c r="AA58" s="210">
        <f t="shared" si="5"/>
        <v>0</v>
      </c>
      <c r="AB58" s="209">
        <f t="shared" si="5"/>
        <v>0</v>
      </c>
      <c r="AC58" s="209"/>
      <c r="AD58" s="213">
        <f t="shared" ref="AD58:AI58" si="6">SUM(AD48:AD57)</f>
        <v>14</v>
      </c>
      <c r="AE58" s="211">
        <f t="shared" si="6"/>
        <v>30</v>
      </c>
      <c r="AF58" s="209">
        <f t="shared" si="6"/>
        <v>0</v>
      </c>
      <c r="AG58" s="210">
        <f t="shared" si="6"/>
        <v>60</v>
      </c>
      <c r="AH58" s="210">
        <f t="shared" si="6"/>
        <v>0</v>
      </c>
      <c r="AI58" s="209">
        <f t="shared" si="6"/>
        <v>0</v>
      </c>
      <c r="AJ58" s="208"/>
      <c r="AK58" s="207">
        <f>SUM(AK49,AK50,AK52,AK54,AK55)</f>
        <v>10</v>
      </c>
      <c r="AL58" s="208">
        <f>SUM(AL48:AL57)</f>
        <v>30</v>
      </c>
      <c r="AM58" s="209">
        <f>SUM(AM48:AM57)</f>
        <v>0</v>
      </c>
      <c r="AN58" s="210">
        <f>SUM(AN48:AN57)</f>
        <v>105</v>
      </c>
      <c r="AO58" s="210">
        <f>SUM(AO48:AO57)</f>
        <v>0</v>
      </c>
      <c r="AP58" s="209">
        <f>SUM(AP57)</f>
        <v>30</v>
      </c>
      <c r="AQ58" s="209"/>
      <c r="AR58" s="213">
        <f>SUM(AR49,AR51,AR50,AR51,AR52,AR54,AR55,AR57)</f>
        <v>20</v>
      </c>
      <c r="AS58" s="211">
        <f>SUM(AS48:AS57)</f>
        <v>0</v>
      </c>
      <c r="AT58" s="209">
        <f>SUM(AT48:AT57)</f>
        <v>0</v>
      </c>
      <c r="AU58" s="210">
        <f>SUM(AU48:AU57)</f>
        <v>75</v>
      </c>
      <c r="AV58" s="210">
        <f>SUM(AV48:AV57)</f>
        <v>0</v>
      </c>
      <c r="AW58" s="210">
        <f>SUM(AW48:AW57)</f>
        <v>30</v>
      </c>
      <c r="AX58" s="210"/>
      <c r="AY58" s="207">
        <f>SUM(AY50,AY52,AY54,AY57)</f>
        <v>12</v>
      </c>
      <c r="AZ58" s="45"/>
    </row>
    <row r="59" spans="1:52" ht="15" customHeight="1">
      <c r="A59" s="374" t="s">
        <v>75</v>
      </c>
      <c r="B59" s="374"/>
      <c r="C59" s="233">
        <f t="shared" ref="C59:N59" si="7">SUM(C46,C58)</f>
        <v>163</v>
      </c>
      <c r="D59" s="234">
        <f t="shared" si="7"/>
        <v>1800</v>
      </c>
      <c r="E59" s="235">
        <f t="shared" si="7"/>
        <v>375</v>
      </c>
      <c r="F59" s="236">
        <f t="shared" si="7"/>
        <v>120</v>
      </c>
      <c r="G59" s="236">
        <f t="shared" si="7"/>
        <v>1050</v>
      </c>
      <c r="H59" s="236">
        <f t="shared" si="7"/>
        <v>195</v>
      </c>
      <c r="I59" s="236">
        <f t="shared" si="7"/>
        <v>60</v>
      </c>
      <c r="J59" s="237">
        <f t="shared" si="7"/>
        <v>120</v>
      </c>
      <c r="K59" s="235">
        <f t="shared" si="7"/>
        <v>30</v>
      </c>
      <c r="L59" s="236">
        <f t="shared" si="7"/>
        <v>210</v>
      </c>
      <c r="M59" s="236">
        <f t="shared" si="7"/>
        <v>60</v>
      </c>
      <c r="N59" s="235">
        <f t="shared" si="7"/>
        <v>0</v>
      </c>
      <c r="O59" s="234"/>
      <c r="P59" s="238">
        <f t="shared" ref="P59:U59" si="8">SUM(P46,P58)</f>
        <v>29</v>
      </c>
      <c r="Q59" s="237">
        <f t="shared" si="8"/>
        <v>90</v>
      </c>
      <c r="R59" s="235">
        <f t="shared" si="8"/>
        <v>30</v>
      </c>
      <c r="S59" s="236">
        <f t="shared" si="8"/>
        <v>210</v>
      </c>
      <c r="T59" s="236">
        <f t="shared" si="8"/>
        <v>30</v>
      </c>
      <c r="U59" s="235">
        <f t="shared" si="8"/>
        <v>0</v>
      </c>
      <c r="V59" s="235"/>
      <c r="W59" s="239">
        <v>29</v>
      </c>
      <c r="X59" s="234">
        <f>SUM(X46,X58)</f>
        <v>45</v>
      </c>
      <c r="Y59" s="235">
        <f>SUM(Y46,Y58)</f>
        <v>30</v>
      </c>
      <c r="Z59" s="236">
        <f>SUM(Z46,Z58)</f>
        <v>180</v>
      </c>
      <c r="AA59" s="236">
        <f>SUM(AA46,AA58)</f>
        <v>30</v>
      </c>
      <c r="AB59" s="235">
        <f>SUM(AB46,AB58)</f>
        <v>0</v>
      </c>
      <c r="AC59" s="235"/>
      <c r="AD59" s="238">
        <f t="shared" ref="AD59:AI59" si="9">SUM(AD46,AD58)</f>
        <v>28</v>
      </c>
      <c r="AE59" s="237">
        <f t="shared" si="9"/>
        <v>90</v>
      </c>
      <c r="AF59" s="235">
        <f t="shared" si="9"/>
        <v>30</v>
      </c>
      <c r="AG59" s="236">
        <f t="shared" si="9"/>
        <v>150</v>
      </c>
      <c r="AH59" s="236">
        <f t="shared" si="9"/>
        <v>30</v>
      </c>
      <c r="AI59" s="235">
        <f t="shared" si="9"/>
        <v>0</v>
      </c>
      <c r="AJ59" s="234"/>
      <c r="AK59" s="233">
        <f t="shared" ref="AK59:AP59" si="10">SUM(AK46,AK58)</f>
        <v>28</v>
      </c>
      <c r="AL59" s="234">
        <f t="shared" si="10"/>
        <v>30</v>
      </c>
      <c r="AM59" s="235">
        <f t="shared" si="10"/>
        <v>0</v>
      </c>
      <c r="AN59" s="236">
        <f t="shared" si="10"/>
        <v>150</v>
      </c>
      <c r="AO59" s="236">
        <f t="shared" si="10"/>
        <v>30</v>
      </c>
      <c r="AP59" s="235">
        <f t="shared" si="10"/>
        <v>30</v>
      </c>
      <c r="AQ59" s="235"/>
      <c r="AR59" s="238">
        <f t="shared" ref="AR59:AW59" si="11">SUM(AR46,AR58)</f>
        <v>28</v>
      </c>
      <c r="AS59" s="237">
        <f t="shared" si="11"/>
        <v>0</v>
      </c>
      <c r="AT59" s="235">
        <f t="shared" si="11"/>
        <v>0</v>
      </c>
      <c r="AU59" s="236">
        <f t="shared" si="11"/>
        <v>120</v>
      </c>
      <c r="AV59" s="236">
        <f t="shared" si="11"/>
        <v>15</v>
      </c>
      <c r="AW59" s="236">
        <f t="shared" si="11"/>
        <v>30</v>
      </c>
      <c r="AX59" s="236"/>
      <c r="AY59" s="233">
        <f>SUM(AY46,AY58)</f>
        <v>20</v>
      </c>
      <c r="AZ59" s="45"/>
    </row>
    <row r="60" spans="1:52" ht="15" customHeight="1">
      <c r="A60" s="375" t="s">
        <v>76</v>
      </c>
      <c r="B60" s="375"/>
      <c r="C60" s="375"/>
      <c r="D60" s="375"/>
      <c r="E60" s="375"/>
      <c r="F60" s="375"/>
      <c r="G60" s="375"/>
      <c r="H60" s="375"/>
      <c r="I60" s="375"/>
      <c r="J60" s="376">
        <f>SUM(J59:N59)</f>
        <v>420</v>
      </c>
      <c r="K60" s="376"/>
      <c r="L60" s="376"/>
      <c r="M60" s="376"/>
      <c r="N60" s="376"/>
      <c r="O60" s="376"/>
      <c r="P60" s="376"/>
      <c r="Q60" s="377">
        <f>SUM(Q59,R59,S59,T59,U59)</f>
        <v>360</v>
      </c>
      <c r="R60" s="377"/>
      <c r="S60" s="377"/>
      <c r="T60" s="377"/>
      <c r="U60" s="377"/>
      <c r="V60" s="377"/>
      <c r="W60" s="377"/>
      <c r="X60" s="378">
        <f>SUM(X59,Y59,Z59,AA59,AB59)</f>
        <v>285</v>
      </c>
      <c r="Y60" s="378"/>
      <c r="Z60" s="378"/>
      <c r="AA60" s="378"/>
      <c r="AB60" s="378"/>
      <c r="AC60" s="378"/>
      <c r="AD60" s="378"/>
      <c r="AE60" s="376">
        <f>SUM(AE59,AF59,AG59,AH59,AI59)</f>
        <v>300</v>
      </c>
      <c r="AF60" s="376"/>
      <c r="AG60" s="376"/>
      <c r="AH60" s="376"/>
      <c r="AI60" s="376"/>
      <c r="AJ60" s="376"/>
      <c r="AK60" s="376"/>
      <c r="AL60" s="376">
        <f>SUM(AL59,AM59,AN59,AO59,AP59)</f>
        <v>240</v>
      </c>
      <c r="AM60" s="376"/>
      <c r="AN60" s="376"/>
      <c r="AO60" s="376"/>
      <c r="AP60" s="376"/>
      <c r="AQ60" s="376"/>
      <c r="AR60" s="376"/>
      <c r="AS60" s="378">
        <f>SUM(AS59,AT59,AU59,AV59,AW59)</f>
        <v>165</v>
      </c>
      <c r="AT60" s="378"/>
      <c r="AU60" s="378"/>
      <c r="AV60" s="378"/>
      <c r="AW60" s="378"/>
      <c r="AX60" s="378"/>
      <c r="AY60" s="378"/>
      <c r="AZ60" s="45"/>
    </row>
    <row r="61" spans="1:52" s="116" customFormat="1" ht="27.75" customHeight="1">
      <c r="A61" s="241"/>
      <c r="B61" s="242" t="s">
        <v>77</v>
      </c>
      <c r="C61" s="242"/>
      <c r="D61" s="242"/>
      <c r="E61" s="242"/>
      <c r="F61" s="242"/>
      <c r="G61" s="242"/>
      <c r="H61" s="242"/>
      <c r="I61" s="243"/>
      <c r="J61" s="244"/>
      <c r="K61" s="245"/>
      <c r="L61" s="245"/>
      <c r="M61" s="245"/>
      <c r="N61" s="245"/>
      <c r="O61" s="245"/>
      <c r="P61" s="246"/>
      <c r="Q61" s="244"/>
      <c r="R61" s="245"/>
      <c r="S61" s="245"/>
      <c r="T61" s="245"/>
      <c r="U61" s="245"/>
      <c r="V61" s="245"/>
      <c r="W61" s="245"/>
      <c r="X61" s="245"/>
      <c r="Y61" s="379"/>
      <c r="Z61" s="379"/>
      <c r="AA61" s="379"/>
      <c r="AB61" s="379"/>
      <c r="AC61" s="379"/>
      <c r="AD61" s="379"/>
      <c r="AE61" s="244"/>
      <c r="AF61" s="245"/>
      <c r="AG61" s="245"/>
      <c r="AH61" s="245"/>
      <c r="AI61" s="245"/>
      <c r="AJ61" s="245"/>
      <c r="AK61" s="246"/>
      <c r="AL61" s="244"/>
      <c r="AM61" s="245"/>
      <c r="AN61" s="245"/>
      <c r="AO61" s="245"/>
      <c r="AP61" s="245"/>
      <c r="AQ61" s="245"/>
      <c r="AR61" s="246"/>
      <c r="AS61" s="245"/>
      <c r="AT61" s="245"/>
      <c r="AU61" s="245"/>
      <c r="AV61" s="245"/>
      <c r="AW61" s="245"/>
      <c r="AX61" s="245"/>
      <c r="AY61" s="246"/>
    </row>
    <row r="62" spans="1:52" s="116" customFormat="1" ht="36.75" customHeight="1">
      <c r="A62" s="247"/>
      <c r="B62" s="248" t="s">
        <v>78</v>
      </c>
      <c r="C62" s="249">
        <v>2</v>
      </c>
      <c r="D62" s="380"/>
      <c r="E62" s="380"/>
      <c r="F62" s="380"/>
      <c r="G62" s="380"/>
      <c r="H62" s="380"/>
      <c r="I62" s="380"/>
      <c r="J62" s="250"/>
      <c r="K62" s="381"/>
      <c r="L62" s="381"/>
      <c r="M62" s="381"/>
      <c r="N62" s="381"/>
      <c r="O62" s="381"/>
      <c r="P62" s="381"/>
      <c r="Q62" s="250"/>
      <c r="R62" s="382"/>
      <c r="S62" s="382"/>
      <c r="T62" s="382"/>
      <c r="U62" s="382"/>
      <c r="V62" s="382"/>
      <c r="W62" s="382"/>
      <c r="X62" s="250"/>
      <c r="Y62" s="383"/>
      <c r="Z62" s="383"/>
      <c r="AA62" s="383"/>
      <c r="AB62" s="383"/>
      <c r="AC62" s="383"/>
      <c r="AD62" s="383"/>
      <c r="AE62" s="251"/>
      <c r="AF62" s="383"/>
      <c r="AG62" s="383"/>
      <c r="AH62" s="383"/>
      <c r="AI62" s="383"/>
      <c r="AJ62" s="383"/>
      <c r="AK62" s="383"/>
      <c r="AL62" s="251"/>
      <c r="AM62" s="383"/>
      <c r="AN62" s="383"/>
      <c r="AO62" s="383"/>
      <c r="AP62" s="383"/>
      <c r="AQ62" s="383"/>
      <c r="AR62" s="383"/>
      <c r="AS62" s="251"/>
      <c r="AT62" s="383">
        <v>2</v>
      </c>
      <c r="AU62" s="383"/>
      <c r="AV62" s="383"/>
      <c r="AW62" s="383"/>
      <c r="AX62" s="383"/>
      <c r="AY62" s="383"/>
    </row>
    <row r="63" spans="1:52" s="116" customFormat="1" ht="52.5" customHeight="1">
      <c r="A63" s="247"/>
      <c r="B63" s="252" t="s">
        <v>79</v>
      </c>
      <c r="C63" s="249">
        <v>2</v>
      </c>
      <c r="D63" s="253"/>
      <c r="E63" s="254"/>
      <c r="F63" s="254"/>
      <c r="G63" s="254"/>
      <c r="H63" s="254"/>
      <c r="I63" s="255"/>
      <c r="J63" s="250"/>
      <c r="K63" s="256"/>
      <c r="L63" s="257"/>
      <c r="M63" s="257"/>
      <c r="N63" s="257"/>
      <c r="O63" s="257"/>
      <c r="P63" s="258"/>
      <c r="Q63" s="250"/>
      <c r="R63" s="259"/>
      <c r="S63" s="260"/>
      <c r="T63" s="260"/>
      <c r="U63" s="260"/>
      <c r="V63" s="260"/>
      <c r="W63" s="261"/>
      <c r="X63" s="250"/>
      <c r="Y63" s="383">
        <v>2</v>
      </c>
      <c r="Z63" s="383"/>
      <c r="AA63" s="383"/>
      <c r="AB63" s="383"/>
      <c r="AC63" s="383"/>
      <c r="AD63" s="383"/>
      <c r="AE63" s="251"/>
      <c r="AF63" s="262"/>
      <c r="AG63" s="263"/>
      <c r="AH63" s="263"/>
      <c r="AI63" s="263"/>
      <c r="AJ63" s="263"/>
      <c r="AK63" s="264"/>
      <c r="AL63" s="251"/>
      <c r="AM63" s="262"/>
      <c r="AN63" s="263"/>
      <c r="AO63" s="263"/>
      <c r="AP63" s="263"/>
      <c r="AQ63" s="263"/>
      <c r="AR63" s="264"/>
      <c r="AS63" s="251"/>
      <c r="AT63" s="262"/>
      <c r="AU63" s="265"/>
      <c r="AV63" s="265"/>
      <c r="AW63" s="265"/>
      <c r="AX63" s="265"/>
      <c r="AY63" s="266"/>
    </row>
    <row r="64" spans="1:52" ht="14.1" customHeight="1">
      <c r="A64" s="240"/>
      <c r="B64" s="267" t="s">
        <v>80</v>
      </c>
      <c r="C64" s="268"/>
      <c r="D64" s="384"/>
      <c r="E64" s="384"/>
      <c r="F64" s="384"/>
      <c r="G64" s="384"/>
      <c r="H64" s="384"/>
      <c r="I64" s="384"/>
      <c r="J64" s="269"/>
      <c r="K64" s="385"/>
      <c r="L64" s="385"/>
      <c r="M64" s="385"/>
      <c r="N64" s="385"/>
      <c r="O64" s="385"/>
      <c r="P64" s="385"/>
      <c r="Q64" s="269"/>
      <c r="R64" s="386"/>
      <c r="S64" s="386"/>
      <c r="T64" s="386"/>
      <c r="U64" s="386"/>
      <c r="V64" s="386"/>
      <c r="W64" s="386"/>
      <c r="X64" s="269"/>
      <c r="Y64" s="385"/>
      <c r="Z64" s="385"/>
      <c r="AA64" s="385"/>
      <c r="AB64" s="385"/>
      <c r="AC64" s="385"/>
      <c r="AD64" s="385"/>
      <c r="AE64" s="270"/>
      <c r="AF64" s="385"/>
      <c r="AG64" s="385"/>
      <c r="AH64" s="385"/>
      <c r="AI64" s="385"/>
      <c r="AJ64" s="385"/>
      <c r="AK64" s="385"/>
      <c r="AL64" s="269"/>
      <c r="AM64" s="385"/>
      <c r="AN64" s="385"/>
      <c r="AO64" s="385"/>
      <c r="AP64" s="385"/>
      <c r="AQ64" s="385"/>
      <c r="AR64" s="385"/>
      <c r="AS64" s="269"/>
      <c r="AT64" s="387"/>
      <c r="AU64" s="387"/>
      <c r="AV64" s="387"/>
      <c r="AW64" s="387"/>
      <c r="AX64" s="387"/>
      <c r="AY64" s="387"/>
      <c r="AZ64" s="45"/>
    </row>
    <row r="65" spans="1:52" ht="14.1" customHeight="1">
      <c r="A65" s="240"/>
      <c r="B65" s="267" t="s">
        <v>81</v>
      </c>
      <c r="C65" s="268"/>
      <c r="D65" s="384"/>
      <c r="E65" s="384"/>
      <c r="F65" s="384"/>
      <c r="G65" s="384"/>
      <c r="H65" s="384"/>
      <c r="I65" s="384"/>
      <c r="J65" s="269"/>
      <c r="K65" s="385"/>
      <c r="L65" s="385"/>
      <c r="M65" s="385"/>
      <c r="N65" s="385"/>
      <c r="O65" s="385"/>
      <c r="P65" s="385"/>
      <c r="Q65" s="269"/>
      <c r="R65" s="386"/>
      <c r="S65" s="386"/>
      <c r="T65" s="386"/>
      <c r="U65" s="386"/>
      <c r="V65" s="386"/>
      <c r="W65" s="386"/>
      <c r="X65" s="269"/>
      <c r="Y65" s="385"/>
      <c r="Z65" s="385"/>
      <c r="AA65" s="385"/>
      <c r="AB65" s="385"/>
      <c r="AC65" s="385"/>
      <c r="AD65" s="385"/>
      <c r="AE65" s="270"/>
      <c r="AF65" s="385"/>
      <c r="AG65" s="385"/>
      <c r="AH65" s="385"/>
      <c r="AI65" s="385"/>
      <c r="AJ65" s="385"/>
      <c r="AK65" s="385"/>
      <c r="AL65" s="269"/>
      <c r="AM65" s="385"/>
      <c r="AN65" s="385"/>
      <c r="AO65" s="385"/>
      <c r="AP65" s="385"/>
      <c r="AQ65" s="385"/>
      <c r="AR65" s="385"/>
      <c r="AS65" s="269"/>
      <c r="AT65" s="387"/>
      <c r="AU65" s="387"/>
      <c r="AV65" s="387"/>
      <c r="AW65" s="387"/>
      <c r="AX65" s="387"/>
      <c r="AY65" s="387"/>
      <c r="AZ65" s="45"/>
    </row>
    <row r="66" spans="1:52" ht="14.1" customHeight="1">
      <c r="A66" s="240"/>
      <c r="B66" s="267" t="s">
        <v>82</v>
      </c>
      <c r="C66" s="271"/>
      <c r="D66" s="384"/>
      <c r="E66" s="384"/>
      <c r="F66" s="384"/>
      <c r="G66" s="384"/>
      <c r="H66" s="384"/>
      <c r="I66" s="384"/>
      <c r="J66" s="269"/>
      <c r="K66" s="385"/>
      <c r="L66" s="385"/>
      <c r="M66" s="385"/>
      <c r="N66" s="385"/>
      <c r="O66" s="385"/>
      <c r="P66" s="385"/>
      <c r="Q66" s="269"/>
      <c r="R66" s="386"/>
      <c r="S66" s="386"/>
      <c r="T66" s="386"/>
      <c r="U66" s="386"/>
      <c r="V66" s="386"/>
      <c r="W66" s="386"/>
      <c r="X66" s="269"/>
      <c r="Y66" s="385"/>
      <c r="Z66" s="385"/>
      <c r="AA66" s="385"/>
      <c r="AB66" s="385"/>
      <c r="AC66" s="385"/>
      <c r="AD66" s="385"/>
      <c r="AE66" s="270"/>
      <c r="AF66" s="385"/>
      <c r="AG66" s="385"/>
      <c r="AH66" s="385"/>
      <c r="AI66" s="385"/>
      <c r="AJ66" s="385"/>
      <c r="AK66" s="385"/>
      <c r="AL66" s="269"/>
      <c r="AM66" s="385"/>
      <c r="AN66" s="385"/>
      <c r="AO66" s="385"/>
      <c r="AP66" s="385"/>
      <c r="AQ66" s="385"/>
      <c r="AR66" s="385"/>
      <c r="AS66" s="269"/>
      <c r="AT66" s="387"/>
      <c r="AU66" s="387"/>
      <c r="AV66" s="387"/>
      <c r="AW66" s="387"/>
      <c r="AX66" s="387"/>
      <c r="AY66" s="387"/>
      <c r="AZ66" s="45"/>
    </row>
    <row r="67" spans="1:52" ht="36.9" customHeight="1">
      <c r="A67" s="388" t="s">
        <v>83</v>
      </c>
      <c r="B67" s="388"/>
      <c r="C67" s="272">
        <v>3</v>
      </c>
      <c r="D67" s="389"/>
      <c r="E67" s="389"/>
      <c r="F67" s="389"/>
      <c r="G67" s="389"/>
      <c r="H67" s="389"/>
      <c r="I67" s="389"/>
      <c r="J67" s="390">
        <v>1</v>
      </c>
      <c r="K67" s="390"/>
      <c r="L67" s="390"/>
      <c r="M67" s="390"/>
      <c r="N67" s="390"/>
      <c r="O67" s="390"/>
      <c r="P67" s="390"/>
      <c r="Q67" s="390"/>
      <c r="R67" s="390"/>
      <c r="S67" s="390"/>
      <c r="T67" s="390"/>
      <c r="U67" s="390"/>
      <c r="V67" s="390"/>
      <c r="W67" s="390"/>
      <c r="X67" s="390"/>
      <c r="Y67" s="390"/>
      <c r="Z67" s="390"/>
      <c r="AA67" s="390"/>
      <c r="AB67" s="390"/>
      <c r="AC67" s="390"/>
      <c r="AD67" s="390"/>
      <c r="AE67" s="390">
        <v>2</v>
      </c>
      <c r="AF67" s="390"/>
      <c r="AG67" s="390"/>
      <c r="AH67" s="390"/>
      <c r="AI67" s="390"/>
      <c r="AJ67" s="390"/>
      <c r="AK67" s="390"/>
      <c r="AL67" s="390"/>
      <c r="AM67" s="390"/>
      <c r="AN67" s="390"/>
      <c r="AO67" s="390"/>
      <c r="AP67" s="390"/>
      <c r="AQ67" s="390"/>
      <c r="AR67" s="390"/>
      <c r="AS67" s="391"/>
      <c r="AT67" s="391"/>
      <c r="AU67" s="391"/>
      <c r="AV67" s="391"/>
      <c r="AW67" s="391"/>
      <c r="AX67" s="391"/>
      <c r="AY67" s="391"/>
    </row>
    <row r="68" spans="1:52" ht="27.45" customHeight="1">
      <c r="A68" s="392" t="s">
        <v>84</v>
      </c>
      <c r="B68" s="392"/>
      <c r="C68" s="273">
        <v>10</v>
      </c>
      <c r="D68" s="390"/>
      <c r="E68" s="390"/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0"/>
      <c r="R68" s="390"/>
      <c r="S68" s="390"/>
      <c r="T68" s="390"/>
      <c r="U68" s="390"/>
      <c r="V68" s="390"/>
      <c r="W68" s="390"/>
      <c r="X68" s="390"/>
      <c r="Y68" s="390"/>
      <c r="Z68" s="390"/>
      <c r="AA68" s="390"/>
      <c r="AB68" s="390"/>
      <c r="AC68" s="390"/>
      <c r="AD68" s="390"/>
      <c r="AE68" s="390"/>
      <c r="AF68" s="390"/>
      <c r="AG68" s="390"/>
      <c r="AH68" s="390"/>
      <c r="AI68" s="390"/>
      <c r="AJ68" s="390"/>
      <c r="AK68" s="390"/>
      <c r="AL68" s="390"/>
      <c r="AM68" s="390"/>
      <c r="AN68" s="390"/>
      <c r="AO68" s="390"/>
      <c r="AP68" s="390"/>
      <c r="AQ68" s="390"/>
      <c r="AR68" s="390"/>
      <c r="AS68" s="390">
        <v>10</v>
      </c>
      <c r="AT68" s="390"/>
      <c r="AU68" s="390"/>
      <c r="AV68" s="390"/>
      <c r="AW68" s="390"/>
      <c r="AX68" s="390"/>
      <c r="AY68" s="390"/>
      <c r="AZ68" s="45"/>
    </row>
    <row r="69" spans="1:52" ht="15" customHeight="1">
      <c r="A69" s="393" t="s">
        <v>85</v>
      </c>
      <c r="B69" s="393"/>
      <c r="C69" s="273">
        <f>SUM(C59,C62,C63,C67,C68)</f>
        <v>180</v>
      </c>
      <c r="D69" s="390"/>
      <c r="E69" s="390"/>
      <c r="F69" s="390"/>
      <c r="G69" s="390"/>
      <c r="H69" s="390"/>
      <c r="I69" s="390"/>
      <c r="J69" s="390">
        <f>SUM(P59,J67)</f>
        <v>30</v>
      </c>
      <c r="K69" s="390"/>
      <c r="L69" s="390"/>
      <c r="M69" s="390"/>
      <c r="N69" s="390"/>
      <c r="O69" s="390"/>
      <c r="P69" s="390"/>
      <c r="Q69" s="390">
        <v>30</v>
      </c>
      <c r="R69" s="390"/>
      <c r="S69" s="390"/>
      <c r="T69" s="390"/>
      <c r="U69" s="390"/>
      <c r="V69" s="390"/>
      <c r="W69" s="390"/>
      <c r="X69" s="390">
        <v>30</v>
      </c>
      <c r="Y69" s="390"/>
      <c r="Z69" s="390"/>
      <c r="AA69" s="390"/>
      <c r="AB69" s="390"/>
      <c r="AC69" s="390"/>
      <c r="AD69" s="390"/>
      <c r="AE69" s="390">
        <v>30</v>
      </c>
      <c r="AF69" s="390"/>
      <c r="AG69" s="390"/>
      <c r="AH69" s="390"/>
      <c r="AI69" s="390"/>
      <c r="AJ69" s="390"/>
      <c r="AK69" s="390"/>
      <c r="AL69" s="390">
        <f>SUM(AR59,AM62)</f>
        <v>28</v>
      </c>
      <c r="AM69" s="390"/>
      <c r="AN69" s="390"/>
      <c r="AO69" s="390"/>
      <c r="AP69" s="390"/>
      <c r="AQ69" s="390"/>
      <c r="AR69" s="390"/>
      <c r="AS69" s="390">
        <f>SUM(AY59,AT62,AS68)</f>
        <v>32</v>
      </c>
      <c r="AT69" s="390"/>
      <c r="AU69" s="390"/>
      <c r="AV69" s="390"/>
      <c r="AW69" s="390"/>
      <c r="AX69" s="390"/>
      <c r="AY69" s="390"/>
      <c r="AZ69" s="45"/>
    </row>
    <row r="70" spans="1:52" ht="23.25" customHeight="1">
      <c r="A70" s="394" t="s">
        <v>86</v>
      </c>
      <c r="B70" s="394"/>
      <c r="C70" s="274">
        <f>SUM(C59,C62,C63,C67,C68)</f>
        <v>180</v>
      </c>
      <c r="D70" s="275">
        <f t="shared" ref="D70:N70" si="12">SUM(D59)</f>
        <v>1800</v>
      </c>
      <c r="E70" s="276">
        <f t="shared" si="12"/>
        <v>375</v>
      </c>
      <c r="F70" s="277">
        <f t="shared" si="12"/>
        <v>120</v>
      </c>
      <c r="G70" s="277">
        <f t="shared" si="12"/>
        <v>1050</v>
      </c>
      <c r="H70" s="277">
        <f t="shared" si="12"/>
        <v>195</v>
      </c>
      <c r="I70" s="277">
        <f t="shared" si="12"/>
        <v>60</v>
      </c>
      <c r="J70" s="278">
        <f t="shared" si="12"/>
        <v>120</v>
      </c>
      <c r="K70" s="275">
        <f t="shared" si="12"/>
        <v>30</v>
      </c>
      <c r="L70" s="277">
        <f t="shared" si="12"/>
        <v>210</v>
      </c>
      <c r="M70" s="277">
        <f t="shared" si="12"/>
        <v>60</v>
      </c>
      <c r="N70" s="275">
        <f t="shared" si="12"/>
        <v>0</v>
      </c>
      <c r="O70" s="275"/>
      <c r="P70" s="279">
        <f t="shared" ref="P70:U70" si="13">SUM(P59)</f>
        <v>29</v>
      </c>
      <c r="Q70" s="278">
        <f t="shared" si="13"/>
        <v>90</v>
      </c>
      <c r="R70" s="275">
        <f t="shared" si="13"/>
        <v>30</v>
      </c>
      <c r="S70" s="277">
        <f t="shared" si="13"/>
        <v>210</v>
      </c>
      <c r="T70" s="277">
        <f t="shared" si="13"/>
        <v>30</v>
      </c>
      <c r="U70" s="275">
        <f t="shared" si="13"/>
        <v>0</v>
      </c>
      <c r="V70" s="280"/>
      <c r="W70" s="281">
        <f t="shared" ref="W70:AB70" si="14">SUM(W59)</f>
        <v>29</v>
      </c>
      <c r="X70" s="280">
        <f t="shared" si="14"/>
        <v>45</v>
      </c>
      <c r="Y70" s="275">
        <f t="shared" si="14"/>
        <v>30</v>
      </c>
      <c r="Z70" s="277">
        <f t="shared" si="14"/>
        <v>180</v>
      </c>
      <c r="AA70" s="277">
        <f t="shared" si="14"/>
        <v>30</v>
      </c>
      <c r="AB70" s="275">
        <f t="shared" si="14"/>
        <v>0</v>
      </c>
      <c r="AC70" s="275"/>
      <c r="AD70" s="279">
        <f t="shared" ref="AD70:AI70" si="15">SUM(AD59)</f>
        <v>28</v>
      </c>
      <c r="AE70" s="278">
        <f t="shared" si="15"/>
        <v>90</v>
      </c>
      <c r="AF70" s="275">
        <f t="shared" si="15"/>
        <v>30</v>
      </c>
      <c r="AG70" s="277">
        <f t="shared" si="15"/>
        <v>150</v>
      </c>
      <c r="AH70" s="277">
        <f t="shared" si="15"/>
        <v>30</v>
      </c>
      <c r="AI70" s="275">
        <f t="shared" si="15"/>
        <v>0</v>
      </c>
      <c r="AJ70" s="280"/>
      <c r="AK70" s="281">
        <v>29</v>
      </c>
      <c r="AL70" s="278">
        <f>SUM(AL59)</f>
        <v>30</v>
      </c>
      <c r="AM70" s="275">
        <f>SUM(AM59)</f>
        <v>0</v>
      </c>
      <c r="AN70" s="277">
        <f>SUM(AN59)</f>
        <v>150</v>
      </c>
      <c r="AO70" s="277">
        <f>SUM(AO59)</f>
        <v>30</v>
      </c>
      <c r="AP70" s="275">
        <f>SUM(AP59)</f>
        <v>30</v>
      </c>
      <c r="AQ70" s="275"/>
      <c r="AR70" s="281">
        <f t="shared" ref="AR70:AW70" si="16">SUM(AR59)</f>
        <v>28</v>
      </c>
      <c r="AS70" s="280">
        <f t="shared" si="16"/>
        <v>0</v>
      </c>
      <c r="AT70" s="275">
        <f t="shared" si="16"/>
        <v>0</v>
      </c>
      <c r="AU70" s="277">
        <f t="shared" si="16"/>
        <v>120</v>
      </c>
      <c r="AV70" s="277">
        <f t="shared" si="16"/>
        <v>15</v>
      </c>
      <c r="AW70" s="277">
        <f t="shared" si="16"/>
        <v>30</v>
      </c>
      <c r="AX70" s="277"/>
      <c r="AY70" s="282">
        <f>SUM(AY59)</f>
        <v>20</v>
      </c>
    </row>
    <row r="71" spans="1:52">
      <c r="A71" s="17"/>
      <c r="B71" s="283" t="s">
        <v>87</v>
      </c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</row>
    <row r="72" spans="1:52">
      <c r="B72" s="283" t="s">
        <v>88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17"/>
      <c r="AT72" s="17"/>
      <c r="AU72" s="17"/>
      <c r="AV72" s="17"/>
      <c r="AW72" s="17"/>
      <c r="AX72" s="17"/>
      <c r="AY72" s="17"/>
    </row>
    <row r="73" spans="1:52" ht="1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17"/>
      <c r="AT73" s="17"/>
      <c r="AU73" s="17"/>
      <c r="AV73" s="17"/>
      <c r="AW73" s="17"/>
      <c r="AX73" s="17"/>
      <c r="AY73" s="17"/>
    </row>
    <row r="74" spans="1:52">
      <c r="B74" s="284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S74" s="17"/>
      <c r="AT74" s="17"/>
      <c r="AU74" s="17"/>
      <c r="AV74" s="17"/>
      <c r="AW74" s="17"/>
      <c r="AX74" s="17"/>
      <c r="AY74" s="17"/>
    </row>
    <row r="75" spans="1:52">
      <c r="A75" t="s">
        <v>35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S75" s="17"/>
      <c r="AT75" s="17"/>
      <c r="AU75" s="17"/>
      <c r="AV75" s="17"/>
      <c r="AW75" s="17"/>
      <c r="AX75" s="17"/>
      <c r="AY75" s="17"/>
    </row>
    <row r="76" spans="1:52">
      <c r="A76" s="17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S76" s="17"/>
      <c r="AT76" s="17"/>
      <c r="AU76" s="17"/>
      <c r="AV76" s="17"/>
      <c r="AW76" s="17"/>
      <c r="AX76" s="17"/>
      <c r="AY76" s="17"/>
    </row>
    <row r="77" spans="1:52" ht="9" customHeight="1">
      <c r="A77" s="395"/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286"/>
      <c r="P77" s="286"/>
      <c r="Q77" s="285"/>
      <c r="R77" s="285"/>
      <c r="S77" s="285"/>
      <c r="T77" s="285"/>
      <c r="U77" s="285"/>
      <c r="V77" s="285"/>
      <c r="W77" s="285"/>
      <c r="X77" s="396" t="s">
        <v>89</v>
      </c>
      <c r="Y77" s="396"/>
      <c r="Z77" s="396"/>
      <c r="AA77" s="396"/>
      <c r="AB77" s="396"/>
      <c r="AC77" s="396"/>
      <c r="AD77" s="396"/>
      <c r="AE77" s="396"/>
      <c r="AF77" s="396"/>
      <c r="AG77" s="396"/>
      <c r="AH77" s="396"/>
      <c r="AI77" s="396"/>
      <c r="AJ77" s="287"/>
      <c r="AK77" s="287"/>
      <c r="AL77" s="285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</row>
    <row r="78" spans="1:52" ht="27" customHeight="1">
      <c r="A78" s="397"/>
      <c r="B78" s="397"/>
      <c r="C78" s="397"/>
      <c r="D78" s="397"/>
      <c r="E78" s="397"/>
      <c r="F78" s="397"/>
      <c r="G78" s="397"/>
      <c r="H78" s="397"/>
      <c r="I78" s="397"/>
      <c r="J78" s="397"/>
      <c r="K78" s="397"/>
      <c r="L78" s="397"/>
      <c r="M78" s="397"/>
      <c r="N78" s="397"/>
      <c r="O78" s="289"/>
      <c r="P78" s="289"/>
      <c r="Q78" s="290"/>
      <c r="R78" s="290"/>
      <c r="S78" s="290"/>
      <c r="T78" s="290"/>
      <c r="U78" s="290"/>
      <c r="V78" s="290"/>
      <c r="W78" s="290"/>
      <c r="X78" s="397" t="s">
        <v>89</v>
      </c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288"/>
      <c r="AK78" s="288"/>
      <c r="AL78" s="285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</row>
    <row r="79" spans="1:52" ht="15.75" customHeight="1">
      <c r="A79" s="398" t="s">
        <v>90</v>
      </c>
      <c r="B79" s="398"/>
      <c r="C79" s="398"/>
      <c r="D79" s="398"/>
      <c r="E79" s="398"/>
      <c r="F79" s="398"/>
      <c r="G79" s="398"/>
      <c r="H79" s="399"/>
      <c r="I79" s="399"/>
      <c r="J79" s="399"/>
      <c r="K79" s="399"/>
      <c r="L79" s="399"/>
      <c r="M79" s="399"/>
      <c r="N79" s="399"/>
      <c r="O79" s="291"/>
      <c r="P79" s="291"/>
      <c r="Q79" s="290"/>
      <c r="R79" s="290"/>
      <c r="S79" s="290"/>
      <c r="T79" s="290"/>
      <c r="U79" s="290"/>
      <c r="V79" s="290"/>
      <c r="W79" s="290"/>
      <c r="X79" s="397" t="s">
        <v>91</v>
      </c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292"/>
      <c r="AK79" s="292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</row>
    <row r="80" spans="1:52" ht="15.6">
      <c r="A80" s="290"/>
      <c r="B80" s="293"/>
      <c r="C80" s="293"/>
      <c r="D80" s="293"/>
      <c r="E80" s="293"/>
      <c r="F80" s="293"/>
      <c r="G80" s="293"/>
      <c r="H80" s="294"/>
      <c r="I80" s="291"/>
      <c r="J80" s="291"/>
      <c r="K80" s="291"/>
      <c r="L80" s="291"/>
      <c r="M80" s="291"/>
      <c r="N80" s="291"/>
      <c r="O80" s="291"/>
      <c r="P80" s="291"/>
      <c r="Q80" s="290"/>
      <c r="R80" s="290"/>
      <c r="S80" s="290"/>
      <c r="T80" s="290"/>
      <c r="U80" s="290"/>
      <c r="V80" s="290"/>
      <c r="W80" s="290"/>
      <c r="X80" s="290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</row>
    <row r="81" spans="1:37">
      <c r="A81" s="295"/>
      <c r="B81" s="295" t="s">
        <v>92</v>
      </c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</row>
    <row r="82" spans="1:37" ht="26.4" customHeight="1">
      <c r="A82" s="295"/>
      <c r="B82" s="295" t="s">
        <v>93</v>
      </c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</row>
    <row r="83" spans="1:37" ht="25.8" customHeight="1">
      <c r="A83" s="295"/>
      <c r="B83" s="295" t="s">
        <v>94</v>
      </c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</row>
    <row r="84" spans="1:37" ht="15" customHeight="1">
      <c r="A84" s="295"/>
      <c r="B84" s="400" t="s">
        <v>95</v>
      </c>
      <c r="C84" s="400"/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0"/>
      <c r="AA84" s="400"/>
      <c r="AB84" s="400"/>
      <c r="AC84" s="400"/>
      <c r="AD84" s="400"/>
      <c r="AE84" s="400"/>
      <c r="AF84" s="400"/>
      <c r="AG84" s="400"/>
      <c r="AH84" s="400"/>
      <c r="AI84" s="400"/>
      <c r="AJ84" s="400"/>
      <c r="AK84" s="400"/>
    </row>
    <row r="85" spans="1:37" ht="14.25" customHeight="1">
      <c r="A85" s="295"/>
      <c r="B85" s="401" t="s">
        <v>96</v>
      </c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401"/>
      <c r="AE85" s="401"/>
      <c r="AF85" s="401"/>
      <c r="AG85" s="401"/>
      <c r="AH85" s="401"/>
      <c r="AI85" s="401"/>
      <c r="AJ85" s="401"/>
      <c r="AK85" s="401"/>
    </row>
    <row r="91" spans="1:37" ht="13.5" customHeight="1"/>
  </sheetData>
  <mergeCells count="102">
    <mergeCell ref="B85:AK85"/>
    <mergeCell ref="A70:B70"/>
    <mergeCell ref="A77:N77"/>
    <mergeCell ref="X77:AI77"/>
    <mergeCell ref="A78:N78"/>
    <mergeCell ref="X78:AI78"/>
    <mergeCell ref="A79:G79"/>
    <mergeCell ref="H79:N79"/>
    <mergeCell ref="X79:AI79"/>
    <mergeCell ref="B84:AK84"/>
    <mergeCell ref="A68:B68"/>
    <mergeCell ref="D68:AR68"/>
    <mergeCell ref="AS68:AY68"/>
    <mergeCell ref="A69:B69"/>
    <mergeCell ref="D69:I69"/>
    <mergeCell ref="J69:P69"/>
    <mergeCell ref="Q69:W69"/>
    <mergeCell ref="X69:AD69"/>
    <mergeCell ref="AE69:AK69"/>
    <mergeCell ref="AL69:AR69"/>
    <mergeCell ref="AS69:AY69"/>
    <mergeCell ref="D66:I66"/>
    <mergeCell ref="K66:P66"/>
    <mergeCell ref="R66:W66"/>
    <mergeCell ref="Y66:AD66"/>
    <mergeCell ref="AF66:AK66"/>
    <mergeCell ref="AM66:AR66"/>
    <mergeCell ref="AT66:AY66"/>
    <mergeCell ref="A67:B67"/>
    <mergeCell ref="D67:I67"/>
    <mergeCell ref="J67:P67"/>
    <mergeCell ref="Q67:W67"/>
    <mergeCell ref="X67:AD67"/>
    <mergeCell ref="AE67:AK67"/>
    <mergeCell ref="AL67:AR67"/>
    <mergeCell ref="AS67:AY67"/>
    <mergeCell ref="D64:I64"/>
    <mergeCell ref="K64:P64"/>
    <mergeCell ref="R64:W64"/>
    <mergeCell ref="Y64:AD64"/>
    <mergeCell ref="AF64:AK64"/>
    <mergeCell ref="AM64:AR64"/>
    <mergeCell ref="AT64:AY64"/>
    <mergeCell ref="D65:I65"/>
    <mergeCell ref="K65:P65"/>
    <mergeCell ref="R65:W65"/>
    <mergeCell ref="Y65:AD65"/>
    <mergeCell ref="AF65:AK65"/>
    <mergeCell ref="AM65:AR65"/>
    <mergeCell ref="AT65:AY65"/>
    <mergeCell ref="Y61:AD61"/>
    <mergeCell ref="D62:I62"/>
    <mergeCell ref="K62:P62"/>
    <mergeCell ref="R62:W62"/>
    <mergeCell ref="Y62:AD62"/>
    <mergeCell ref="AF62:AK62"/>
    <mergeCell ref="AM62:AR62"/>
    <mergeCell ref="AT62:AY62"/>
    <mergeCell ref="Y63:AD63"/>
    <mergeCell ref="A48:AY48"/>
    <mergeCell ref="A56:AY56"/>
    <mergeCell ref="A58:B58"/>
    <mergeCell ref="A59:B59"/>
    <mergeCell ref="A60:I60"/>
    <mergeCell ref="J60:P60"/>
    <mergeCell ref="Q60:W60"/>
    <mergeCell ref="X60:AD60"/>
    <mergeCell ref="AE60:AK60"/>
    <mergeCell ref="AL60:AR60"/>
    <mergeCell ref="AS60:AY60"/>
    <mergeCell ref="A14:AY14"/>
    <mergeCell ref="A15:AY15"/>
    <mergeCell ref="A23:AY23"/>
    <mergeCell ref="A29:AY29"/>
    <mergeCell ref="A36:AY36"/>
    <mergeCell ref="A39:AY39"/>
    <mergeCell ref="A43:AY43"/>
    <mergeCell ref="A46:B46"/>
    <mergeCell ref="A47:AY47"/>
    <mergeCell ref="B1:U1"/>
    <mergeCell ref="AL4:AY4"/>
    <mergeCell ref="C5:AE5"/>
    <mergeCell ref="C6:AE6"/>
    <mergeCell ref="C7:Q7"/>
    <mergeCell ref="C8:Q8"/>
    <mergeCell ref="C9:X9"/>
    <mergeCell ref="AL9:AY9"/>
    <mergeCell ref="A11:A13"/>
    <mergeCell ref="B11:B13"/>
    <mergeCell ref="C11:C13"/>
    <mergeCell ref="D11:I11"/>
    <mergeCell ref="J11:W11"/>
    <mergeCell ref="X11:AK11"/>
    <mergeCell ref="AL11:AY11"/>
    <mergeCell ref="D12:D13"/>
    <mergeCell ref="E12:I12"/>
    <mergeCell ref="J12:P12"/>
    <mergeCell ref="Q12:W12"/>
    <mergeCell ref="X12:AB12"/>
    <mergeCell ref="AE12:AK12"/>
    <mergeCell ref="AL12:AR12"/>
    <mergeCell ref="AS12:AY12"/>
  </mergeCells>
  <pageMargins left="0.25" right="0.25" top="0.209722222222222" bottom="0.47013888888888899" header="0.51180555555555496" footer="0.51180555555555496"/>
  <pageSetup paperSize="9" scale="5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504D"/>
  </sheetPr>
  <dimension ref="A1:Y24"/>
  <sheetViews>
    <sheetView topLeftCell="A7" zoomScale="75" zoomScaleNormal="75" workbookViewId="0">
      <selection activeCell="A4" sqref="A4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18" width="3.59765625" customWidth="1"/>
    <col min="19" max="19" width="3.3984375" customWidth="1"/>
    <col min="20" max="20" width="3.69921875" customWidth="1"/>
    <col min="21" max="23" width="3.59765625" customWidth="1"/>
    <col min="24" max="24" width="0.59765625" customWidth="1"/>
  </cols>
  <sheetData>
    <row r="1" spans="1:25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5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5" ht="12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5" ht="12" customHeight="1">
      <c r="A4" s="402" t="s">
        <v>97</v>
      </c>
      <c r="B4" s="402"/>
      <c r="C4" s="402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403" t="s">
        <v>98</v>
      </c>
      <c r="R4" s="403"/>
      <c r="S4" s="403"/>
      <c r="T4" s="403"/>
      <c r="U4" s="403"/>
      <c r="V4" s="403"/>
      <c r="W4" s="403"/>
      <c r="X4" s="30"/>
    </row>
    <row r="5" spans="1:25" ht="12" customHeight="1">
      <c r="A5" s="404"/>
      <c r="B5" s="405" t="s">
        <v>99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406"/>
      <c r="R5" s="406"/>
      <c r="S5" s="406"/>
      <c r="T5" s="406"/>
      <c r="U5" s="406"/>
      <c r="V5" s="406"/>
      <c r="W5" s="406"/>
      <c r="X5" s="32"/>
    </row>
    <row r="6" spans="1:25" ht="64.5" customHeight="1">
      <c r="A6" s="404"/>
      <c r="B6" s="405"/>
      <c r="C6" s="300" t="s">
        <v>100</v>
      </c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2" t="s">
        <v>23</v>
      </c>
      <c r="R6" s="303" t="s">
        <v>24</v>
      </c>
      <c r="S6" s="304" t="s">
        <v>25</v>
      </c>
      <c r="T6" s="304" t="s">
        <v>26</v>
      </c>
      <c r="U6" s="305" t="s">
        <v>27</v>
      </c>
      <c r="V6" s="306" t="s">
        <v>28</v>
      </c>
      <c r="W6" s="307" t="s">
        <v>16</v>
      </c>
      <c r="X6" s="45"/>
    </row>
    <row r="7" spans="1:25" ht="24.9" customHeight="1">
      <c r="A7" s="308">
        <v>1</v>
      </c>
      <c r="B7" s="309" t="s">
        <v>31</v>
      </c>
      <c r="C7" s="310" t="s">
        <v>101</v>
      </c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50">
        <v>30</v>
      </c>
      <c r="R7" s="50"/>
      <c r="S7" s="50"/>
      <c r="T7" s="50"/>
      <c r="U7" s="50"/>
      <c r="V7" s="53" t="s">
        <v>32</v>
      </c>
      <c r="W7" s="311">
        <v>3</v>
      </c>
      <c r="X7" s="45"/>
    </row>
    <row r="8" spans="1:25" ht="24.9" customHeight="1">
      <c r="A8" s="308">
        <v>2</v>
      </c>
      <c r="B8" s="309" t="s">
        <v>34</v>
      </c>
      <c r="C8" s="310" t="s">
        <v>102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50"/>
      <c r="R8" s="50"/>
      <c r="S8" s="50">
        <v>30</v>
      </c>
      <c r="T8" s="50" t="s">
        <v>35</v>
      </c>
      <c r="U8" s="50"/>
      <c r="V8" s="53" t="s">
        <v>32</v>
      </c>
      <c r="W8" s="311">
        <v>3</v>
      </c>
      <c r="X8" s="45"/>
    </row>
    <row r="9" spans="1:25" ht="24.9" customHeight="1">
      <c r="A9" s="308">
        <v>3</v>
      </c>
      <c r="B9" s="309" t="s">
        <v>36</v>
      </c>
      <c r="C9" s="312" t="s">
        <v>103</v>
      </c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50"/>
      <c r="R9" s="50"/>
      <c r="S9" s="50">
        <v>30</v>
      </c>
      <c r="T9" s="50"/>
      <c r="U9" s="50"/>
      <c r="V9" s="53" t="s">
        <v>32</v>
      </c>
      <c r="W9" s="311">
        <v>2</v>
      </c>
      <c r="X9" s="45"/>
    </row>
    <row r="10" spans="1:25" ht="24.9" customHeight="1">
      <c r="A10" s="308">
        <v>4</v>
      </c>
      <c r="B10" s="309" t="s">
        <v>38</v>
      </c>
      <c r="C10" s="312" t="s">
        <v>104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50"/>
      <c r="R10" s="50"/>
      <c r="S10" s="50">
        <v>30</v>
      </c>
      <c r="T10" s="50" t="s">
        <v>35</v>
      </c>
      <c r="U10" s="50"/>
      <c r="V10" s="53" t="s">
        <v>32</v>
      </c>
      <c r="W10" s="311">
        <v>2</v>
      </c>
      <c r="X10" s="45"/>
    </row>
    <row r="11" spans="1:25" ht="15.75" customHeight="1">
      <c r="A11" s="308">
        <v>5</v>
      </c>
      <c r="B11" s="309" t="s">
        <v>39</v>
      </c>
      <c r="C11" s="312" t="s">
        <v>105</v>
      </c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58"/>
      <c r="R11" s="58"/>
      <c r="S11" s="58">
        <v>30</v>
      </c>
      <c r="T11" s="58"/>
      <c r="U11" s="58"/>
      <c r="V11" s="63" t="s">
        <v>32</v>
      </c>
      <c r="W11" s="313">
        <v>2</v>
      </c>
      <c r="X11" s="45"/>
    </row>
    <row r="12" spans="1:25" s="116" customFormat="1" ht="34.5" customHeight="1">
      <c r="A12" s="308">
        <v>6</v>
      </c>
      <c r="B12" s="178" t="s">
        <v>42</v>
      </c>
      <c r="C12" s="312" t="s">
        <v>106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21">
        <v>15</v>
      </c>
      <c r="R12" s="121">
        <v>30</v>
      </c>
      <c r="S12" s="121"/>
      <c r="T12" s="121"/>
      <c r="U12" s="121"/>
      <c r="V12" s="127" t="s">
        <v>33</v>
      </c>
      <c r="W12" s="314">
        <v>2</v>
      </c>
    </row>
    <row r="13" spans="1:25" s="116" customFormat="1" ht="34.5" customHeight="1">
      <c r="A13" s="308">
        <v>7</v>
      </c>
      <c r="B13" s="178" t="s">
        <v>107</v>
      </c>
      <c r="C13" s="312" t="s">
        <v>108</v>
      </c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21">
        <v>15</v>
      </c>
      <c r="R13" s="121"/>
      <c r="S13" s="121"/>
      <c r="T13" s="121"/>
      <c r="U13" s="121"/>
      <c r="V13" s="127" t="s">
        <v>32</v>
      </c>
      <c r="W13" s="314">
        <v>1</v>
      </c>
      <c r="Y13" s="116" t="s">
        <v>109</v>
      </c>
    </row>
    <row r="14" spans="1:25" ht="24.9" customHeight="1">
      <c r="A14" s="308">
        <v>8</v>
      </c>
      <c r="B14" s="309" t="s">
        <v>54</v>
      </c>
      <c r="C14" s="312" t="s">
        <v>110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58">
        <v>30</v>
      </c>
      <c r="R14" s="58"/>
      <c r="S14" s="58"/>
      <c r="T14" s="58"/>
      <c r="U14" s="58"/>
      <c r="V14" s="63" t="s">
        <v>32</v>
      </c>
      <c r="W14" s="313">
        <v>2</v>
      </c>
      <c r="X14" s="45"/>
    </row>
    <row r="15" spans="1:25" ht="14.1" customHeight="1">
      <c r="A15" s="308">
        <v>9</v>
      </c>
      <c r="B15" s="309" t="s">
        <v>57</v>
      </c>
      <c r="C15" s="312" t="s">
        <v>111</v>
      </c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58"/>
      <c r="R15" s="58"/>
      <c r="S15" s="58"/>
      <c r="T15" s="58">
        <v>30</v>
      </c>
      <c r="U15" s="58"/>
      <c r="V15" s="63" t="s">
        <v>32</v>
      </c>
      <c r="W15" s="313">
        <v>2</v>
      </c>
      <c r="X15" s="45"/>
    </row>
    <row r="16" spans="1:25" ht="14.1" customHeight="1">
      <c r="A16" s="308">
        <v>10</v>
      </c>
      <c r="B16" s="309" t="s">
        <v>58</v>
      </c>
      <c r="C16" s="315" t="s">
        <v>112</v>
      </c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58"/>
      <c r="R16" s="58"/>
      <c r="S16" s="58"/>
      <c r="T16" s="58">
        <v>30</v>
      </c>
      <c r="U16" s="58"/>
      <c r="V16" s="63" t="s">
        <v>32</v>
      </c>
      <c r="W16" s="313">
        <v>1</v>
      </c>
      <c r="X16" s="45"/>
    </row>
    <row r="17" spans="1:24" ht="14.1" customHeight="1">
      <c r="A17" s="308">
        <v>11</v>
      </c>
      <c r="B17" s="309" t="s">
        <v>59</v>
      </c>
      <c r="C17" s="315" t="s">
        <v>113</v>
      </c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58">
        <v>15</v>
      </c>
      <c r="R17" s="58"/>
      <c r="S17" s="58"/>
      <c r="T17" s="58"/>
      <c r="U17" s="58"/>
      <c r="V17" s="63" t="s">
        <v>32</v>
      </c>
      <c r="W17" s="313">
        <v>1</v>
      </c>
      <c r="X17" s="45"/>
    </row>
    <row r="18" spans="1:24" ht="14.1" customHeight="1">
      <c r="A18" s="308">
        <v>12</v>
      </c>
      <c r="B18" s="316" t="s">
        <v>61</v>
      </c>
      <c r="C18" s="312" t="s">
        <v>114</v>
      </c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58">
        <v>15</v>
      </c>
      <c r="R18" s="58"/>
      <c r="S18" s="58"/>
      <c r="T18" s="58"/>
      <c r="U18" s="58"/>
      <c r="V18" s="63" t="s">
        <v>32</v>
      </c>
      <c r="W18" s="313">
        <v>1</v>
      </c>
      <c r="X18" s="45"/>
    </row>
    <row r="19" spans="1:24" ht="24.9" customHeight="1">
      <c r="A19" s="308">
        <v>13</v>
      </c>
      <c r="B19" s="309" t="s">
        <v>67</v>
      </c>
      <c r="C19" s="310" t="s">
        <v>115</v>
      </c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50"/>
      <c r="R19" s="50"/>
      <c r="S19" s="50">
        <v>30</v>
      </c>
      <c r="T19" s="50"/>
      <c r="U19" s="50"/>
      <c r="V19" s="53" t="s">
        <v>32</v>
      </c>
      <c r="W19" s="311">
        <v>3</v>
      </c>
      <c r="X19" s="45"/>
    </row>
    <row r="20" spans="1:24" ht="24.9" customHeight="1">
      <c r="A20" s="308">
        <v>14</v>
      </c>
      <c r="B20" s="309" t="s">
        <v>68</v>
      </c>
      <c r="C20" s="312" t="s">
        <v>116</v>
      </c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50"/>
      <c r="R20" s="50"/>
      <c r="S20" s="50">
        <v>30</v>
      </c>
      <c r="T20" s="50"/>
      <c r="U20" s="50"/>
      <c r="V20" s="53" t="s">
        <v>32</v>
      </c>
      <c r="W20" s="311">
        <v>2</v>
      </c>
      <c r="X20" s="45"/>
    </row>
    <row r="21" spans="1:24" ht="24.9" customHeight="1">
      <c r="A21" s="308">
        <v>15</v>
      </c>
      <c r="B21" s="309" t="s">
        <v>70</v>
      </c>
      <c r="C21" s="312" t="s">
        <v>117</v>
      </c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50"/>
      <c r="R21" s="50"/>
      <c r="S21" s="50">
        <v>30</v>
      </c>
      <c r="T21" s="50"/>
      <c r="U21" s="50"/>
      <c r="V21" s="53" t="s">
        <v>32</v>
      </c>
      <c r="W21" s="311">
        <v>2</v>
      </c>
      <c r="X21" s="45"/>
    </row>
    <row r="22" spans="1:24" ht="36.9" customHeight="1">
      <c r="A22" s="407" t="s">
        <v>83</v>
      </c>
      <c r="B22" s="407"/>
      <c r="C22" s="318" t="s">
        <v>118</v>
      </c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408">
        <v>1</v>
      </c>
      <c r="R22" s="408"/>
      <c r="S22" s="408"/>
      <c r="T22" s="408"/>
      <c r="U22" s="408"/>
      <c r="V22" s="408"/>
      <c r="W22" s="408"/>
    </row>
    <row r="23" spans="1:24">
      <c r="A23" s="17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</row>
    <row r="24" spans="1:24" ht="9" customHeight="1">
      <c r="A24" s="395"/>
      <c r="B24" s="395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286"/>
      <c r="W24" s="286"/>
    </row>
  </sheetData>
  <mergeCells count="9">
    <mergeCell ref="A22:B22"/>
    <mergeCell ref="Q22:W22"/>
    <mergeCell ref="A24:U24"/>
    <mergeCell ref="B1:W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504D"/>
  </sheetPr>
  <dimension ref="A1:BL21"/>
  <sheetViews>
    <sheetView zoomScale="75" zoomScaleNormal="75" workbookViewId="0">
      <selection activeCell="Q4" sqref="Q4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23" width="3.59765625" customWidth="1"/>
    <col min="24" max="24" width="0.59765625" customWidth="1"/>
  </cols>
  <sheetData>
    <row r="1" spans="1:64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  <c r="W1" s="15"/>
    </row>
    <row r="2" spans="1:64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64" ht="12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64" ht="12" customHeight="1">
      <c r="A4" s="402" t="s">
        <v>97</v>
      </c>
      <c r="B4" s="402"/>
      <c r="C4" s="402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403" t="s">
        <v>119</v>
      </c>
      <c r="R4" s="403"/>
      <c r="S4" s="403"/>
      <c r="T4" s="403"/>
      <c r="U4" s="403"/>
      <c r="V4" s="403"/>
      <c r="W4" s="403"/>
      <c r="X4" s="30"/>
    </row>
    <row r="5" spans="1:64" ht="12" customHeight="1">
      <c r="A5" s="409"/>
      <c r="B5" s="410" t="s">
        <v>99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406"/>
      <c r="R5" s="406"/>
      <c r="S5" s="406"/>
      <c r="T5" s="406"/>
      <c r="U5" s="406"/>
      <c r="V5" s="406"/>
      <c r="W5" s="406"/>
      <c r="X5" s="32"/>
    </row>
    <row r="6" spans="1:64" ht="64.5" customHeight="1">
      <c r="A6" s="409"/>
      <c r="B6" s="410"/>
      <c r="C6" s="319" t="s">
        <v>100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7" t="s">
        <v>23</v>
      </c>
      <c r="R6" s="38" t="s">
        <v>24</v>
      </c>
      <c r="S6" s="39" t="s">
        <v>25</v>
      </c>
      <c r="T6" s="39" t="s">
        <v>26</v>
      </c>
      <c r="U6" s="31" t="s">
        <v>27</v>
      </c>
      <c r="V6" s="40" t="s">
        <v>28</v>
      </c>
      <c r="W6" s="42" t="s">
        <v>16</v>
      </c>
      <c r="X6" s="45"/>
    </row>
    <row r="7" spans="1:64" ht="24.9" customHeight="1">
      <c r="A7" s="308">
        <v>1</v>
      </c>
      <c r="B7" s="309" t="s">
        <v>31</v>
      </c>
      <c r="C7" s="321" t="s">
        <v>120</v>
      </c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52">
        <v>30</v>
      </c>
      <c r="R7" s="50"/>
      <c r="S7" s="51"/>
      <c r="T7" s="51"/>
      <c r="U7" s="50"/>
      <c r="V7" s="55" t="s">
        <v>32</v>
      </c>
      <c r="W7" s="56">
        <v>3</v>
      </c>
      <c r="X7" s="45"/>
    </row>
    <row r="8" spans="1:64" ht="24.9" customHeight="1">
      <c r="A8" s="308">
        <v>2</v>
      </c>
      <c r="B8" s="309" t="s">
        <v>34</v>
      </c>
      <c r="C8" s="321" t="s">
        <v>121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72"/>
      <c r="R8" s="50"/>
      <c r="S8" s="51">
        <v>30</v>
      </c>
      <c r="T8" s="51" t="s">
        <v>35</v>
      </c>
      <c r="U8" s="50"/>
      <c r="V8" s="55" t="s">
        <v>33</v>
      </c>
      <c r="W8" s="75">
        <v>4</v>
      </c>
      <c r="X8" s="45"/>
    </row>
    <row r="9" spans="1:64" ht="24.9" customHeight="1">
      <c r="A9" s="308">
        <v>3</v>
      </c>
      <c r="B9" s="309" t="s">
        <v>36</v>
      </c>
      <c r="C9" s="324" t="s">
        <v>122</v>
      </c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72"/>
      <c r="R9" s="50"/>
      <c r="S9" s="51">
        <v>30</v>
      </c>
      <c r="T9" s="51"/>
      <c r="U9" s="50"/>
      <c r="V9" s="55" t="s">
        <v>32</v>
      </c>
      <c r="W9" s="75">
        <v>2</v>
      </c>
      <c r="X9" s="45"/>
    </row>
    <row r="10" spans="1:64" ht="24.9" customHeight="1">
      <c r="A10" s="308">
        <v>4</v>
      </c>
      <c r="B10" s="309" t="s">
        <v>38</v>
      </c>
      <c r="C10" s="324" t="s">
        <v>123</v>
      </c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72"/>
      <c r="R10" s="50"/>
      <c r="S10" s="51">
        <v>30</v>
      </c>
      <c r="T10" s="51"/>
      <c r="U10" s="50"/>
      <c r="V10" s="55" t="s">
        <v>33</v>
      </c>
      <c r="W10" s="75">
        <v>3</v>
      </c>
      <c r="X10" s="45"/>
    </row>
    <row r="11" spans="1:64" ht="15.75" customHeight="1">
      <c r="A11" s="308">
        <v>5</v>
      </c>
      <c r="B11" s="309" t="s">
        <v>39</v>
      </c>
      <c r="C11" s="324" t="s">
        <v>124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65"/>
      <c r="R11" s="58"/>
      <c r="S11" s="58">
        <v>30</v>
      </c>
      <c r="T11" s="58" t="s">
        <v>35</v>
      </c>
      <c r="U11" s="58"/>
      <c r="V11" s="59" t="s">
        <v>32</v>
      </c>
      <c r="W11" s="95">
        <v>2</v>
      </c>
      <c r="X11" s="45"/>
    </row>
    <row r="12" spans="1:64" ht="34.5" customHeight="1">
      <c r="A12" s="308">
        <v>6</v>
      </c>
      <c r="B12" s="178" t="s">
        <v>43</v>
      </c>
      <c r="C12" s="324" t="s">
        <v>125</v>
      </c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6">
        <v>30</v>
      </c>
      <c r="R12" s="157">
        <v>15</v>
      </c>
      <c r="S12" s="121"/>
      <c r="T12" s="121"/>
      <c r="U12" s="121"/>
      <c r="V12" s="124" t="s">
        <v>33</v>
      </c>
      <c r="W12" s="126">
        <v>2</v>
      </c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64" ht="34.5" customHeight="1">
      <c r="A13" s="308">
        <v>7</v>
      </c>
      <c r="B13" s="178" t="s">
        <v>126</v>
      </c>
      <c r="C13" s="324" t="s">
        <v>127</v>
      </c>
      <c r="D13" s="327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121">
        <v>15</v>
      </c>
      <c r="R13" s="121">
        <v>15</v>
      </c>
      <c r="S13" s="158"/>
      <c r="T13" s="157"/>
      <c r="U13" s="160"/>
      <c r="V13" s="159" t="s">
        <v>32</v>
      </c>
      <c r="W13" s="147">
        <v>1</v>
      </c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</row>
    <row r="14" spans="1:64" ht="14.1" customHeight="1">
      <c r="A14" s="308">
        <v>8</v>
      </c>
      <c r="B14" s="309" t="s">
        <v>57</v>
      </c>
      <c r="C14" s="324" t="s">
        <v>128</v>
      </c>
      <c r="D14" s="323"/>
      <c r="E14" s="323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58"/>
      <c r="R14" s="58"/>
      <c r="S14" s="329"/>
      <c r="T14" s="58">
        <v>30</v>
      </c>
      <c r="U14" s="58"/>
      <c r="V14" s="63" t="s">
        <v>32</v>
      </c>
      <c r="W14" s="95">
        <v>2</v>
      </c>
      <c r="X14" s="45"/>
    </row>
    <row r="15" spans="1:64" ht="14.1" customHeight="1">
      <c r="A15" s="308">
        <v>9</v>
      </c>
      <c r="B15" s="316" t="s">
        <v>61</v>
      </c>
      <c r="C15" s="324" t="s">
        <v>129</v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65">
        <v>15</v>
      </c>
      <c r="R15" s="62"/>
      <c r="S15" s="97"/>
      <c r="T15" s="97"/>
      <c r="U15" s="58"/>
      <c r="V15" s="59" t="s">
        <v>33</v>
      </c>
      <c r="W15" s="60">
        <v>2</v>
      </c>
      <c r="X15" s="45"/>
    </row>
    <row r="16" spans="1:64" ht="24.9" customHeight="1">
      <c r="A16" s="308">
        <v>10</v>
      </c>
      <c r="B16" s="309" t="s">
        <v>67</v>
      </c>
      <c r="C16" s="310" t="s">
        <v>130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72"/>
      <c r="R16" s="50"/>
      <c r="S16" s="51">
        <v>30</v>
      </c>
      <c r="T16" s="51"/>
      <c r="U16" s="50"/>
      <c r="V16" s="55" t="s">
        <v>33</v>
      </c>
      <c r="W16" s="75">
        <v>3</v>
      </c>
      <c r="X16" s="45"/>
    </row>
    <row r="17" spans="1:64" ht="24.9" customHeight="1">
      <c r="A17" s="308">
        <v>11</v>
      </c>
      <c r="B17" s="309" t="s">
        <v>68</v>
      </c>
      <c r="C17" s="312" t="s">
        <v>131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72"/>
      <c r="R17" s="50"/>
      <c r="S17" s="51">
        <v>30</v>
      </c>
      <c r="T17" s="51"/>
      <c r="U17" s="50"/>
      <c r="V17" s="55" t="s">
        <v>32</v>
      </c>
      <c r="W17" s="75">
        <v>2</v>
      </c>
      <c r="X17" s="45"/>
    </row>
    <row r="18" spans="1:64" ht="24.9" customHeight="1">
      <c r="A18" s="308">
        <v>12</v>
      </c>
      <c r="B18" s="309" t="s">
        <v>70</v>
      </c>
      <c r="C18" s="312" t="s">
        <v>132</v>
      </c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72"/>
      <c r="R18" s="50"/>
      <c r="S18" s="51">
        <v>30</v>
      </c>
      <c r="T18" s="51"/>
      <c r="U18" s="50"/>
      <c r="V18" s="55" t="s">
        <v>32</v>
      </c>
      <c r="W18" s="331">
        <v>2</v>
      </c>
      <c r="X18" s="45"/>
    </row>
    <row r="19" spans="1:64" ht="52.5" customHeight="1">
      <c r="A19" s="308">
        <v>13</v>
      </c>
      <c r="B19" s="332" t="s">
        <v>133</v>
      </c>
      <c r="C19" s="312" t="s">
        <v>134</v>
      </c>
      <c r="D19" s="333"/>
      <c r="E19" s="334"/>
      <c r="F19" s="334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250"/>
      <c r="R19" s="259"/>
      <c r="S19" s="260"/>
      <c r="T19" s="260"/>
      <c r="U19" s="260"/>
      <c r="V19" s="260"/>
      <c r="W19" s="335">
        <v>2</v>
      </c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</row>
    <row r="20" spans="1:64">
      <c r="A20" s="17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17"/>
      <c r="V20" s="17"/>
      <c r="W20" s="17"/>
    </row>
    <row r="21" spans="1:64" ht="9" customHeight="1">
      <c r="A21" s="395"/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285"/>
      <c r="R21" s="285"/>
      <c r="S21" s="285"/>
      <c r="T21" s="285"/>
      <c r="U21" s="285"/>
      <c r="V21" s="285"/>
      <c r="W21" s="285"/>
    </row>
  </sheetData>
  <mergeCells count="7">
    <mergeCell ref="A21:P21"/>
    <mergeCell ref="B1:U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504D"/>
  </sheetPr>
  <dimension ref="A1:X21"/>
  <sheetViews>
    <sheetView topLeftCell="A10" zoomScale="75" zoomScaleNormal="75" workbookViewId="0">
      <selection activeCell="A4" sqref="A4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23" width="3.59765625" customWidth="1"/>
    <col min="24" max="24" width="0.59765625" customWidth="1"/>
  </cols>
  <sheetData>
    <row r="1" spans="1:24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6"/>
      <c r="R1" s="16"/>
      <c r="S1" s="16"/>
      <c r="T1" s="16"/>
      <c r="U1" s="16"/>
      <c r="V1" s="16"/>
      <c r="W1" s="16"/>
    </row>
    <row r="2" spans="1:24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6"/>
      <c r="U2" s="16"/>
      <c r="V2" s="16"/>
      <c r="W2" s="16"/>
    </row>
    <row r="3" spans="1:24" ht="12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9"/>
      <c r="S3" s="19"/>
      <c r="T3" s="19"/>
      <c r="U3" s="19"/>
      <c r="V3" s="19"/>
      <c r="W3" s="19"/>
    </row>
    <row r="4" spans="1:24" ht="12" customHeight="1">
      <c r="A4" s="411" t="s">
        <v>97</v>
      </c>
      <c r="B4" s="411"/>
      <c r="C4" s="411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412" t="s">
        <v>135</v>
      </c>
      <c r="R4" s="412"/>
      <c r="S4" s="412"/>
      <c r="T4" s="412"/>
      <c r="U4" s="412"/>
      <c r="V4" s="412"/>
      <c r="W4" s="412"/>
      <c r="X4" s="30"/>
    </row>
    <row r="5" spans="1:24" ht="12" customHeight="1">
      <c r="A5" s="413"/>
      <c r="B5" s="414" t="s">
        <v>99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413"/>
      <c r="R5" s="413"/>
      <c r="S5" s="413"/>
      <c r="T5" s="413"/>
      <c r="U5" s="413"/>
      <c r="V5" s="413"/>
      <c r="W5" s="413"/>
      <c r="X5" s="32"/>
    </row>
    <row r="6" spans="1:24" ht="64.5" customHeight="1">
      <c r="A6" s="413"/>
      <c r="B6" s="414"/>
      <c r="C6" s="319" t="s">
        <v>100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36" t="s">
        <v>23</v>
      </c>
      <c r="R6" s="336" t="s">
        <v>24</v>
      </c>
      <c r="S6" s="336" t="s">
        <v>25</v>
      </c>
      <c r="T6" s="336" t="s">
        <v>26</v>
      </c>
      <c r="U6" s="319" t="s">
        <v>27</v>
      </c>
      <c r="V6" s="337" t="s">
        <v>28</v>
      </c>
      <c r="W6" s="338" t="s">
        <v>16</v>
      </c>
      <c r="X6" s="45"/>
    </row>
    <row r="7" spans="1:24" ht="24.9" customHeight="1">
      <c r="A7" s="308">
        <v>1</v>
      </c>
      <c r="B7" s="309" t="s">
        <v>31</v>
      </c>
      <c r="C7" s="310" t="s">
        <v>136</v>
      </c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50"/>
      <c r="R7" s="50"/>
      <c r="S7" s="50"/>
      <c r="T7" s="50">
        <v>30</v>
      </c>
      <c r="U7" s="50"/>
      <c r="V7" s="53" t="s">
        <v>32</v>
      </c>
      <c r="W7" s="311">
        <v>3</v>
      </c>
      <c r="X7" s="45"/>
    </row>
    <row r="8" spans="1:24" ht="24.9" customHeight="1">
      <c r="A8" s="308">
        <v>2</v>
      </c>
      <c r="B8" s="309" t="s">
        <v>34</v>
      </c>
      <c r="C8" s="310" t="s">
        <v>137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50"/>
      <c r="R8" s="50"/>
      <c r="S8" s="50">
        <v>30</v>
      </c>
      <c r="T8" s="50" t="s">
        <v>35</v>
      </c>
      <c r="U8" s="50"/>
      <c r="V8" s="53" t="s">
        <v>32</v>
      </c>
      <c r="W8" s="311">
        <v>3</v>
      </c>
      <c r="X8" s="45"/>
    </row>
    <row r="9" spans="1:24" ht="24.9" customHeight="1">
      <c r="A9" s="308">
        <v>3</v>
      </c>
      <c r="B9" s="309" t="s">
        <v>37</v>
      </c>
      <c r="C9" s="312" t="s">
        <v>138</v>
      </c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50"/>
      <c r="R9" s="50"/>
      <c r="S9" s="50">
        <v>30</v>
      </c>
      <c r="T9" s="50"/>
      <c r="U9" s="50"/>
      <c r="V9" s="53" t="s">
        <v>32</v>
      </c>
      <c r="W9" s="311">
        <v>2</v>
      </c>
      <c r="X9" s="45"/>
    </row>
    <row r="10" spans="1:24" ht="19.5" customHeight="1">
      <c r="A10" s="308">
        <v>4</v>
      </c>
      <c r="B10" s="309" t="s">
        <v>40</v>
      </c>
      <c r="C10" s="312" t="s">
        <v>139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58"/>
      <c r="R10" s="58"/>
      <c r="S10" s="58">
        <v>30</v>
      </c>
      <c r="T10" s="58"/>
      <c r="U10" s="58"/>
      <c r="V10" s="63" t="s">
        <v>32</v>
      </c>
      <c r="W10" s="313">
        <v>2</v>
      </c>
      <c r="X10" s="45"/>
    </row>
    <row r="11" spans="1:24" s="116" customFormat="1" ht="34.5" customHeight="1">
      <c r="A11" s="308">
        <v>5</v>
      </c>
      <c r="B11" s="178" t="s">
        <v>140</v>
      </c>
      <c r="C11" s="312" t="s">
        <v>141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21"/>
      <c r="R11" s="121">
        <v>15</v>
      </c>
      <c r="S11" s="121"/>
      <c r="T11" s="121"/>
      <c r="U11" s="121"/>
      <c r="V11" s="127" t="s">
        <v>33</v>
      </c>
      <c r="W11" s="314">
        <v>2</v>
      </c>
    </row>
    <row r="12" spans="1:24" s="174" customFormat="1" ht="36" customHeight="1">
      <c r="A12" s="308">
        <v>6</v>
      </c>
      <c r="B12" s="339" t="s">
        <v>47</v>
      </c>
      <c r="C12" s="312" t="s">
        <v>142</v>
      </c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121">
        <v>15</v>
      </c>
      <c r="R12" s="121"/>
      <c r="S12" s="121"/>
      <c r="T12" s="121"/>
      <c r="U12" s="121"/>
      <c r="V12" s="127" t="s">
        <v>32</v>
      </c>
      <c r="W12" s="314">
        <v>1</v>
      </c>
    </row>
    <row r="13" spans="1:24" s="174" customFormat="1" ht="36" customHeight="1">
      <c r="A13" s="308">
        <v>7</v>
      </c>
      <c r="B13" s="339" t="s">
        <v>143</v>
      </c>
      <c r="C13" s="312" t="s">
        <v>144</v>
      </c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121"/>
      <c r="R13" s="121">
        <v>15</v>
      </c>
      <c r="S13" s="121"/>
      <c r="T13" s="121"/>
      <c r="U13" s="121"/>
      <c r="V13" s="127" t="s">
        <v>32</v>
      </c>
      <c r="W13" s="314">
        <v>1</v>
      </c>
    </row>
    <row r="14" spans="1:24" ht="24.9" customHeight="1">
      <c r="A14" s="308">
        <v>8</v>
      </c>
      <c r="B14" s="309" t="s">
        <v>66</v>
      </c>
      <c r="C14" s="310" t="s">
        <v>145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50">
        <v>30</v>
      </c>
      <c r="R14" s="50"/>
      <c r="S14" s="50"/>
      <c r="T14" s="50"/>
      <c r="U14" s="50"/>
      <c r="V14" s="53" t="s">
        <v>32</v>
      </c>
      <c r="W14" s="311">
        <v>3</v>
      </c>
      <c r="X14" s="45"/>
    </row>
    <row r="15" spans="1:24" ht="24.9" customHeight="1">
      <c r="A15" s="308">
        <v>9</v>
      </c>
      <c r="B15" s="309" t="s">
        <v>67</v>
      </c>
      <c r="C15" s="310" t="s">
        <v>146</v>
      </c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50"/>
      <c r="R15" s="50"/>
      <c r="S15" s="50">
        <v>30</v>
      </c>
      <c r="T15" s="50"/>
      <c r="U15" s="50"/>
      <c r="V15" s="53" t="s">
        <v>32</v>
      </c>
      <c r="W15" s="311">
        <v>3</v>
      </c>
      <c r="X15" s="45"/>
    </row>
    <row r="16" spans="1:24" ht="24.9" customHeight="1">
      <c r="A16" s="308">
        <v>10</v>
      </c>
      <c r="B16" s="309" t="s">
        <v>69</v>
      </c>
      <c r="C16" s="312" t="s">
        <v>147</v>
      </c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50"/>
      <c r="R16" s="50"/>
      <c r="S16" s="50">
        <v>30</v>
      </c>
      <c r="T16" s="50"/>
      <c r="U16" s="50"/>
      <c r="V16" s="53" t="s">
        <v>32</v>
      </c>
      <c r="W16" s="311">
        <v>2</v>
      </c>
      <c r="X16" s="45"/>
    </row>
    <row r="17" spans="1:24" ht="24.9" customHeight="1">
      <c r="A17" s="308">
        <v>11</v>
      </c>
      <c r="B17" s="309" t="s">
        <v>70</v>
      </c>
      <c r="C17" s="312" t="s">
        <v>148</v>
      </c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50"/>
      <c r="R17" s="50"/>
      <c r="S17" s="50">
        <v>30</v>
      </c>
      <c r="T17" s="50"/>
      <c r="U17" s="50"/>
      <c r="V17" s="340" t="s">
        <v>33</v>
      </c>
      <c r="W17" s="311">
        <v>3</v>
      </c>
      <c r="X17" s="45"/>
    </row>
    <row r="18" spans="1:24" s="116" customFormat="1" ht="36.75" customHeight="1">
      <c r="A18" s="308">
        <v>12</v>
      </c>
      <c r="B18" s="332" t="s">
        <v>149</v>
      </c>
      <c r="C18" s="312" t="s">
        <v>150</v>
      </c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121"/>
      <c r="R18" s="341"/>
      <c r="S18" s="342"/>
      <c r="T18" s="342"/>
      <c r="U18" s="342"/>
      <c r="V18" s="342"/>
      <c r="W18" s="343">
        <v>3</v>
      </c>
    </row>
    <row r="19" spans="1:24" ht="36.9" customHeight="1">
      <c r="A19" s="407" t="s">
        <v>83</v>
      </c>
      <c r="B19" s="407"/>
      <c r="C19" s="318" t="s">
        <v>151</v>
      </c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408">
        <v>2</v>
      </c>
      <c r="R19" s="408"/>
      <c r="S19" s="408"/>
      <c r="T19" s="408"/>
      <c r="U19" s="408"/>
      <c r="V19" s="408"/>
      <c r="W19" s="408"/>
    </row>
    <row r="20" spans="1:24">
      <c r="A20" s="17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17"/>
      <c r="R20" s="17"/>
      <c r="S20" s="17"/>
      <c r="T20" s="17"/>
      <c r="U20" s="17"/>
      <c r="V20" s="17"/>
      <c r="W20" s="17"/>
    </row>
    <row r="21" spans="1:24" ht="9" customHeight="1">
      <c r="A21" s="395"/>
      <c r="B21" s="395"/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6" t="s">
        <v>89</v>
      </c>
      <c r="R21" s="396"/>
      <c r="S21" s="396"/>
      <c r="T21" s="396"/>
      <c r="U21" s="396"/>
      <c r="V21" s="396"/>
      <c r="W21" s="396"/>
    </row>
  </sheetData>
  <mergeCells count="10">
    <mergeCell ref="A19:B19"/>
    <mergeCell ref="Q19:W19"/>
    <mergeCell ref="A21:P21"/>
    <mergeCell ref="Q21:W21"/>
    <mergeCell ref="B1:P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504D"/>
  </sheetPr>
  <dimension ref="A1:X20"/>
  <sheetViews>
    <sheetView zoomScale="75" zoomScaleNormal="75" workbookViewId="0">
      <selection activeCell="A4" sqref="A4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22" width="3.59765625" customWidth="1"/>
    <col min="23" max="23" width="3.5" customWidth="1"/>
    <col min="24" max="24" width="0.59765625" hidden="1" customWidth="1"/>
  </cols>
  <sheetData>
    <row r="1" spans="1:24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6"/>
    </row>
    <row r="2" spans="1:24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24" ht="12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7"/>
      <c r="S3" s="17"/>
      <c r="T3" s="17"/>
      <c r="U3" s="17"/>
      <c r="V3" s="17"/>
      <c r="W3" s="17"/>
    </row>
    <row r="4" spans="1:24" ht="12" customHeight="1">
      <c r="A4" s="411" t="s">
        <v>97</v>
      </c>
      <c r="B4" s="411"/>
      <c r="C4" s="411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412" t="s">
        <v>152</v>
      </c>
      <c r="R4" s="412"/>
      <c r="S4" s="412"/>
      <c r="T4" s="412"/>
      <c r="U4" s="412"/>
      <c r="V4" s="412"/>
      <c r="W4" s="412"/>
      <c r="X4" s="30"/>
    </row>
    <row r="5" spans="1:24" ht="12" customHeight="1">
      <c r="A5" s="409"/>
      <c r="B5" s="410" t="s">
        <v>99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415"/>
      <c r="R5" s="415"/>
      <c r="S5" s="415"/>
      <c r="T5" s="415"/>
      <c r="U5" s="415"/>
      <c r="V5" s="415"/>
      <c r="W5" s="415"/>
      <c r="X5" s="32"/>
    </row>
    <row r="6" spans="1:24" ht="64.5" customHeight="1">
      <c r="A6" s="409"/>
      <c r="B6" s="410"/>
      <c r="C6" s="319" t="s">
        <v>100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7" t="s">
        <v>23</v>
      </c>
      <c r="R6" s="39" t="s">
        <v>24</v>
      </c>
      <c r="S6" s="39" t="s">
        <v>25</v>
      </c>
      <c r="T6" s="39" t="s">
        <v>26</v>
      </c>
      <c r="U6" s="43" t="s">
        <v>27</v>
      </c>
      <c r="V6" s="40" t="s">
        <v>28</v>
      </c>
      <c r="W6" s="42" t="s">
        <v>16</v>
      </c>
      <c r="X6" s="45"/>
    </row>
    <row r="7" spans="1:24" ht="24.9" customHeight="1">
      <c r="A7" s="308">
        <v>1</v>
      </c>
      <c r="B7" s="309" t="s">
        <v>31</v>
      </c>
      <c r="C7" s="321" t="s">
        <v>153</v>
      </c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322"/>
      <c r="Q7" s="52"/>
      <c r="R7" s="50"/>
      <c r="S7" s="51"/>
      <c r="T7" s="51">
        <v>30</v>
      </c>
      <c r="U7" s="58"/>
      <c r="V7" s="59" t="s">
        <v>33</v>
      </c>
      <c r="W7" s="60">
        <v>4</v>
      </c>
      <c r="X7" s="45"/>
    </row>
    <row r="8" spans="1:24" ht="24.9" customHeight="1">
      <c r="A8" s="308">
        <v>2</v>
      </c>
      <c r="B8" s="309" t="s">
        <v>34</v>
      </c>
      <c r="C8" s="321" t="s">
        <v>154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72"/>
      <c r="R8" s="71"/>
      <c r="S8" s="71">
        <v>30</v>
      </c>
      <c r="T8" s="71" t="s">
        <v>35</v>
      </c>
      <c r="U8" s="78"/>
      <c r="V8" s="79" t="s">
        <v>32</v>
      </c>
      <c r="W8" s="80">
        <v>2</v>
      </c>
      <c r="X8" s="45"/>
    </row>
    <row r="9" spans="1:24" ht="24.9" customHeight="1">
      <c r="A9" s="308">
        <v>3</v>
      </c>
      <c r="B9" s="309" t="s">
        <v>37</v>
      </c>
      <c r="C9" s="324" t="s">
        <v>155</v>
      </c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323"/>
      <c r="Q9" s="72"/>
      <c r="R9" s="71"/>
      <c r="S9" s="71">
        <v>30</v>
      </c>
      <c r="T9" s="71"/>
      <c r="U9" s="78"/>
      <c r="V9" s="79" t="s">
        <v>32</v>
      </c>
      <c r="W9" s="80">
        <v>2</v>
      </c>
      <c r="X9" s="45"/>
    </row>
    <row r="10" spans="1:24" ht="19.5" customHeight="1">
      <c r="A10" s="308">
        <v>4</v>
      </c>
      <c r="B10" s="309" t="s">
        <v>40</v>
      </c>
      <c r="C10" s="324" t="s">
        <v>156</v>
      </c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65"/>
      <c r="R10" s="62"/>
      <c r="S10" s="62">
        <v>30</v>
      </c>
      <c r="T10" s="62"/>
      <c r="U10" s="78"/>
      <c r="V10" s="79" t="s">
        <v>32</v>
      </c>
      <c r="W10" s="80">
        <v>2</v>
      </c>
      <c r="X10" s="45"/>
    </row>
    <row r="11" spans="1:24" s="174" customFormat="1" ht="36" customHeight="1">
      <c r="A11" s="308">
        <v>5</v>
      </c>
      <c r="B11" s="339" t="s">
        <v>47</v>
      </c>
      <c r="C11" s="324" t="s">
        <v>157</v>
      </c>
      <c r="D11" s="344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85">
        <v>15</v>
      </c>
      <c r="R11" s="85"/>
      <c r="S11" s="85"/>
      <c r="T11" s="86"/>
      <c r="U11" s="86"/>
      <c r="V11" s="171" t="s">
        <v>33</v>
      </c>
      <c r="W11" s="172">
        <v>2</v>
      </c>
    </row>
    <row r="12" spans="1:24" s="174" customFormat="1" ht="36" customHeight="1">
      <c r="A12" s="308">
        <v>6</v>
      </c>
      <c r="B12" s="339" t="s">
        <v>143</v>
      </c>
      <c r="C12" s="324" t="s">
        <v>158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85"/>
      <c r="R12" s="85">
        <v>30</v>
      </c>
      <c r="S12" s="85"/>
      <c r="T12" s="86"/>
      <c r="U12" s="86"/>
      <c r="V12" s="171" t="s">
        <v>33</v>
      </c>
      <c r="W12" s="172">
        <v>2</v>
      </c>
    </row>
    <row r="13" spans="1:24" ht="14.1" customHeight="1">
      <c r="A13" s="308">
        <v>7</v>
      </c>
      <c r="B13" s="309" t="s">
        <v>55</v>
      </c>
      <c r="C13" s="324" t="s">
        <v>159</v>
      </c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65">
        <v>30</v>
      </c>
      <c r="R13" s="62"/>
      <c r="S13" s="62"/>
      <c r="T13" s="62"/>
      <c r="U13" s="78"/>
      <c r="V13" s="79" t="s">
        <v>32</v>
      </c>
      <c r="W13" s="80">
        <v>2</v>
      </c>
      <c r="X13" s="45"/>
    </row>
    <row r="14" spans="1:24" ht="14.1" customHeight="1">
      <c r="A14" s="308">
        <v>8</v>
      </c>
      <c r="B14" s="316" t="s">
        <v>62</v>
      </c>
      <c r="C14" s="345" t="s">
        <v>160</v>
      </c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96">
        <v>15</v>
      </c>
      <c r="R14" s="97"/>
      <c r="S14" s="97"/>
      <c r="T14" s="97"/>
      <c r="U14" s="58"/>
      <c r="V14" s="59" t="s">
        <v>32</v>
      </c>
      <c r="W14" s="60">
        <v>2</v>
      </c>
      <c r="X14" s="45"/>
    </row>
    <row r="15" spans="1:24" ht="24.9" customHeight="1">
      <c r="A15" s="308">
        <v>9</v>
      </c>
      <c r="B15" s="309" t="s">
        <v>66</v>
      </c>
      <c r="C15" s="310" t="s">
        <v>161</v>
      </c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52">
        <v>30</v>
      </c>
      <c r="R15" s="50"/>
      <c r="S15" s="51"/>
      <c r="T15" s="51"/>
      <c r="U15" s="58"/>
      <c r="V15" s="59" t="s">
        <v>32</v>
      </c>
      <c r="W15" s="60">
        <v>3</v>
      </c>
      <c r="X15" s="45"/>
    </row>
    <row r="16" spans="1:24" ht="24.9" customHeight="1">
      <c r="A16" s="308">
        <v>10</v>
      </c>
      <c r="B16" s="309" t="s">
        <v>67</v>
      </c>
      <c r="C16" s="310" t="s">
        <v>162</v>
      </c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72"/>
      <c r="R16" s="71"/>
      <c r="S16" s="71">
        <v>30</v>
      </c>
      <c r="T16" s="71"/>
      <c r="U16" s="78"/>
      <c r="V16" s="79" t="s">
        <v>33</v>
      </c>
      <c r="W16" s="80">
        <v>3</v>
      </c>
      <c r="X16" s="45"/>
    </row>
    <row r="17" spans="1:24" ht="24.9" customHeight="1">
      <c r="A17" s="308">
        <v>11</v>
      </c>
      <c r="B17" s="309" t="s">
        <v>69</v>
      </c>
      <c r="C17" s="312" t="s">
        <v>163</v>
      </c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72"/>
      <c r="R17" s="71"/>
      <c r="S17" s="71">
        <v>30</v>
      </c>
      <c r="T17" s="71"/>
      <c r="U17" s="78"/>
      <c r="V17" s="79" t="s">
        <v>32</v>
      </c>
      <c r="W17" s="80">
        <v>2</v>
      </c>
      <c r="X17" s="45"/>
    </row>
    <row r="18" spans="1:24" s="116" customFormat="1" ht="36.75" customHeight="1">
      <c r="A18" s="308">
        <v>12</v>
      </c>
      <c r="B18" s="332" t="s">
        <v>149</v>
      </c>
      <c r="C18" s="312" t="s">
        <v>164</v>
      </c>
      <c r="D18" s="346"/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251"/>
      <c r="R18" s="348"/>
      <c r="S18" s="349"/>
      <c r="T18" s="349"/>
      <c r="U18" s="349"/>
      <c r="V18" s="349"/>
      <c r="W18" s="350">
        <v>4</v>
      </c>
    </row>
    <row r="19" spans="1:24">
      <c r="A19" s="17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17"/>
      <c r="R19" s="17"/>
      <c r="S19" s="17"/>
      <c r="T19" s="17"/>
      <c r="U19" s="17"/>
      <c r="V19" s="17"/>
      <c r="W19" s="17"/>
    </row>
    <row r="20" spans="1:24" ht="9" customHeight="1">
      <c r="A20" s="395"/>
      <c r="B20" s="395"/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6"/>
      <c r="R20" s="396"/>
      <c r="S20" s="396"/>
      <c r="T20" s="396"/>
      <c r="U20" s="396"/>
      <c r="V20" s="287"/>
      <c r="W20" s="287"/>
    </row>
  </sheetData>
  <mergeCells count="8">
    <mergeCell ref="A20:P20"/>
    <mergeCell ref="Q20:U20"/>
    <mergeCell ref="B1:P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504D"/>
  </sheetPr>
  <dimension ref="A1:X20"/>
  <sheetViews>
    <sheetView zoomScale="75" zoomScaleNormal="75" workbookViewId="0">
      <selection activeCell="A4" sqref="A4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23" width="3.59765625" customWidth="1"/>
    <col min="24" max="24" width="0.59765625" customWidth="1"/>
  </cols>
  <sheetData>
    <row r="1" spans="1:24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4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4" ht="9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</row>
    <row r="4" spans="1:24" ht="23.25" customHeight="1">
      <c r="A4" s="402" t="s">
        <v>97</v>
      </c>
      <c r="B4" s="402"/>
      <c r="C4" s="402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416" t="s">
        <v>165</v>
      </c>
      <c r="R4" s="416"/>
      <c r="S4" s="416"/>
      <c r="T4" s="416"/>
      <c r="U4" s="416"/>
      <c r="V4" s="416"/>
      <c r="W4" s="416"/>
      <c r="X4" s="30"/>
    </row>
    <row r="5" spans="1:24" ht="12" customHeight="1">
      <c r="A5" s="413"/>
      <c r="B5" s="414" t="s">
        <v>99</v>
      </c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413"/>
      <c r="R5" s="413"/>
      <c r="S5" s="413"/>
      <c r="T5" s="413"/>
      <c r="U5" s="413"/>
      <c r="V5" s="413"/>
      <c r="W5" s="413"/>
      <c r="X5" s="32"/>
    </row>
    <row r="6" spans="1:24" ht="64.5" customHeight="1">
      <c r="A6" s="413"/>
      <c r="B6" s="414"/>
      <c r="C6" s="319" t="s">
        <v>100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36" t="s">
        <v>23</v>
      </c>
      <c r="R6" s="336" t="s">
        <v>24</v>
      </c>
      <c r="S6" s="336" t="s">
        <v>25</v>
      </c>
      <c r="T6" s="336" t="s">
        <v>26</v>
      </c>
      <c r="U6" s="319" t="s">
        <v>27</v>
      </c>
      <c r="V6" s="337" t="s">
        <v>28</v>
      </c>
      <c r="W6" s="338" t="s">
        <v>16</v>
      </c>
      <c r="X6" s="45"/>
    </row>
    <row r="7" spans="1:24" ht="24.9" customHeight="1">
      <c r="A7" s="308">
        <v>1</v>
      </c>
      <c r="B7" s="309" t="s">
        <v>34</v>
      </c>
      <c r="C7" s="310" t="s">
        <v>166</v>
      </c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58"/>
      <c r="R7" s="58"/>
      <c r="S7" s="58">
        <v>30</v>
      </c>
      <c r="T7" s="58" t="s">
        <v>35</v>
      </c>
      <c r="U7" s="58"/>
      <c r="V7" s="63" t="s">
        <v>32</v>
      </c>
      <c r="W7" s="313">
        <v>4</v>
      </c>
      <c r="X7" s="45"/>
    </row>
    <row r="8" spans="1:24" ht="24.9" customHeight="1">
      <c r="A8" s="308">
        <v>2</v>
      </c>
      <c r="B8" s="309" t="s">
        <v>37</v>
      </c>
      <c r="C8" s="312" t="s">
        <v>167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135"/>
      <c r="R8" s="135"/>
      <c r="S8" s="181">
        <v>15</v>
      </c>
      <c r="T8" s="181"/>
      <c r="U8" s="181"/>
      <c r="V8" s="182" t="s">
        <v>32</v>
      </c>
      <c r="W8" s="351">
        <v>1</v>
      </c>
      <c r="X8" s="45"/>
    </row>
    <row r="9" spans="1:24" s="174" customFormat="1" ht="36" customHeight="1">
      <c r="A9" s="308">
        <v>3</v>
      </c>
      <c r="B9" s="339" t="s">
        <v>50</v>
      </c>
      <c r="C9" s="312" t="s">
        <v>168</v>
      </c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181"/>
      <c r="R9" s="181"/>
      <c r="S9" s="181"/>
      <c r="T9" s="181">
        <v>15</v>
      </c>
      <c r="U9" s="181"/>
      <c r="V9" s="182" t="s">
        <v>32</v>
      </c>
      <c r="W9" s="351">
        <v>2</v>
      </c>
    </row>
    <row r="10" spans="1:24" s="174" customFormat="1" ht="36" customHeight="1">
      <c r="A10" s="308">
        <v>4</v>
      </c>
      <c r="B10" s="339" t="s">
        <v>169</v>
      </c>
      <c r="C10" s="312" t="s">
        <v>170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181"/>
      <c r="R10" s="181"/>
      <c r="S10" s="181"/>
      <c r="T10" s="181">
        <v>15</v>
      </c>
      <c r="U10" s="181"/>
      <c r="V10" s="182" t="s">
        <v>32</v>
      </c>
      <c r="W10" s="351">
        <v>2</v>
      </c>
    </row>
    <row r="11" spans="1:24" s="174" customFormat="1" ht="35.25" customHeight="1">
      <c r="A11" s="308">
        <v>5</v>
      </c>
      <c r="B11" s="178" t="s">
        <v>171</v>
      </c>
      <c r="C11" s="312" t="s">
        <v>172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81"/>
      <c r="R11" s="181"/>
      <c r="S11" s="181"/>
      <c r="T11" s="181">
        <v>15</v>
      </c>
      <c r="U11" s="181"/>
      <c r="V11" s="182" t="s">
        <v>32</v>
      </c>
      <c r="W11" s="351">
        <v>2</v>
      </c>
    </row>
    <row r="12" spans="1:24" ht="14.1" customHeight="1">
      <c r="A12" s="308">
        <v>6</v>
      </c>
      <c r="B12" s="309" t="s">
        <v>66</v>
      </c>
      <c r="C12" s="310" t="s">
        <v>173</v>
      </c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58">
        <v>30</v>
      </c>
      <c r="R12" s="58"/>
      <c r="S12" s="58"/>
      <c r="T12" s="58"/>
      <c r="U12" s="58"/>
      <c r="V12" s="63" t="s">
        <v>33</v>
      </c>
      <c r="W12" s="313">
        <v>4</v>
      </c>
      <c r="X12" s="45"/>
    </row>
    <row r="13" spans="1:24" ht="24.9" customHeight="1">
      <c r="A13" s="308">
        <v>7</v>
      </c>
      <c r="B13" s="309" t="s">
        <v>67</v>
      </c>
      <c r="C13" s="310" t="s">
        <v>174</v>
      </c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58"/>
      <c r="R13" s="58"/>
      <c r="S13" s="58">
        <v>30</v>
      </c>
      <c r="T13" s="58"/>
      <c r="U13" s="58"/>
      <c r="V13" s="63" t="s">
        <v>32</v>
      </c>
      <c r="W13" s="313">
        <v>3</v>
      </c>
      <c r="X13" s="45"/>
    </row>
    <row r="14" spans="1:24" ht="24.9" customHeight="1">
      <c r="A14" s="308">
        <v>8</v>
      </c>
      <c r="B14" s="309" t="s">
        <v>69</v>
      </c>
      <c r="C14" s="312" t="s">
        <v>175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135"/>
      <c r="R14" s="135"/>
      <c r="S14" s="181">
        <v>15</v>
      </c>
      <c r="T14" s="181"/>
      <c r="U14" s="181"/>
      <c r="V14" s="182" t="s">
        <v>32</v>
      </c>
      <c r="W14" s="351">
        <v>1</v>
      </c>
      <c r="X14" s="45"/>
    </row>
    <row r="15" spans="1:24" ht="24.9" customHeight="1">
      <c r="A15" s="308">
        <v>9</v>
      </c>
      <c r="B15" s="309" t="s">
        <v>71</v>
      </c>
      <c r="C15" s="312" t="s">
        <v>176</v>
      </c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58"/>
      <c r="R15" s="58"/>
      <c r="S15" s="58">
        <v>30</v>
      </c>
      <c r="T15" s="58"/>
      <c r="U15" s="58"/>
      <c r="V15" s="63" t="s">
        <v>32</v>
      </c>
      <c r="W15" s="313">
        <v>3</v>
      </c>
      <c r="X15" s="45"/>
    </row>
    <row r="16" spans="1:24" ht="24.9" customHeight="1">
      <c r="A16" s="308">
        <v>10</v>
      </c>
      <c r="B16" s="309" t="s">
        <v>72</v>
      </c>
      <c r="C16" s="312" t="s">
        <v>177</v>
      </c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58"/>
      <c r="R16" s="58"/>
      <c r="S16" s="58">
        <v>30</v>
      </c>
      <c r="T16" s="58"/>
      <c r="U16" s="58"/>
      <c r="V16" s="63" t="s">
        <v>32</v>
      </c>
      <c r="W16" s="313">
        <v>2</v>
      </c>
      <c r="X16" s="45"/>
    </row>
    <row r="17" spans="1:24" ht="24.9" customHeight="1">
      <c r="A17" s="308">
        <v>11</v>
      </c>
      <c r="B17" s="352" t="s">
        <v>73</v>
      </c>
      <c r="C17" s="312" t="s">
        <v>178</v>
      </c>
      <c r="D17" s="352"/>
      <c r="E17" s="352"/>
      <c r="F17" s="352"/>
      <c r="G17" s="352"/>
      <c r="H17" s="352"/>
      <c r="I17" s="352"/>
      <c r="J17" s="352"/>
      <c r="K17" s="352"/>
      <c r="L17" s="352"/>
      <c r="M17" s="352"/>
      <c r="N17" s="352"/>
      <c r="O17" s="352"/>
      <c r="P17" s="352"/>
      <c r="Q17" s="336"/>
      <c r="R17" s="336"/>
      <c r="S17" s="336"/>
      <c r="T17" s="336"/>
      <c r="U17" s="336">
        <v>30</v>
      </c>
      <c r="V17" s="353" t="s">
        <v>32</v>
      </c>
      <c r="W17" s="354">
        <v>2</v>
      </c>
      <c r="X17" s="45"/>
    </row>
    <row r="18" spans="1:24" ht="14.1" customHeight="1">
      <c r="A18" s="308">
        <v>12</v>
      </c>
      <c r="B18" s="332" t="s">
        <v>149</v>
      </c>
      <c r="C18" s="312" t="s">
        <v>179</v>
      </c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55"/>
      <c r="R18" s="417">
        <v>4</v>
      </c>
      <c r="S18" s="417"/>
      <c r="T18" s="417"/>
      <c r="U18" s="417"/>
      <c r="V18" s="417"/>
      <c r="W18" s="417"/>
      <c r="X18" s="45"/>
    </row>
    <row r="19" spans="1:24" ht="15.6">
      <c r="A19" s="17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17"/>
      <c r="S19" s="17"/>
      <c r="T19" s="17"/>
      <c r="U19" s="17"/>
      <c r="V19" s="17"/>
      <c r="W19" s="17"/>
    </row>
    <row r="20" spans="1:24" ht="9" customHeight="1">
      <c r="A20" s="285"/>
    </row>
  </sheetData>
  <mergeCells count="7">
    <mergeCell ref="R18:W18"/>
    <mergeCell ref="B1:P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504D"/>
  </sheetPr>
  <dimension ref="A1:X15"/>
  <sheetViews>
    <sheetView zoomScale="75" zoomScaleNormal="75" workbookViewId="0">
      <selection activeCell="Z8" sqref="Z8"/>
    </sheetView>
  </sheetViews>
  <sheetFormatPr defaultColWidth="8.59765625" defaultRowHeight="13.8"/>
  <cols>
    <col min="1" max="1" width="3.19921875" customWidth="1"/>
    <col min="2" max="3" width="33.59765625" customWidth="1"/>
    <col min="4" max="4" width="9.765625E-2" customWidth="1"/>
    <col min="5" max="5" width="33.3984375" hidden="1" customWidth="1"/>
    <col min="6" max="6" width="33.59765625" hidden="1" customWidth="1"/>
    <col min="7" max="7" width="6.09765625" hidden="1" customWidth="1"/>
    <col min="8" max="8" width="33.59765625" hidden="1" customWidth="1"/>
    <col min="9" max="9" width="5.5" hidden="1" customWidth="1"/>
    <col min="10" max="10" width="33.59765625" hidden="1" customWidth="1"/>
    <col min="11" max="11" width="12.59765625" hidden="1" customWidth="1"/>
    <col min="12" max="16" width="33.59765625" hidden="1" customWidth="1"/>
    <col min="17" max="23" width="3.59765625" customWidth="1"/>
    <col min="24" max="24" width="0.59765625" hidden="1" customWidth="1"/>
  </cols>
  <sheetData>
    <row r="1" spans="1:24" ht="2.25" customHeight="1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4" ht="3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4" ht="12.7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7"/>
      <c r="R3" s="17"/>
      <c r="S3" s="17"/>
      <c r="T3" s="17"/>
      <c r="U3" s="17"/>
      <c r="V3" s="17"/>
      <c r="W3" s="17"/>
    </row>
    <row r="4" spans="1:24" ht="29.25" customHeight="1">
      <c r="A4" s="402" t="s">
        <v>97</v>
      </c>
      <c r="B4" s="402"/>
      <c r="C4" s="402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416" t="s">
        <v>180</v>
      </c>
      <c r="R4" s="416"/>
      <c r="S4" s="416"/>
      <c r="T4" s="416"/>
      <c r="U4" s="416"/>
      <c r="V4" s="416"/>
      <c r="W4" s="416"/>
      <c r="X4" s="30"/>
    </row>
    <row r="5" spans="1:24" ht="12" customHeight="1">
      <c r="A5" s="409"/>
      <c r="B5" s="410" t="s">
        <v>99</v>
      </c>
      <c r="C5" s="298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415"/>
      <c r="R5" s="415"/>
      <c r="S5" s="415"/>
      <c r="T5" s="415"/>
      <c r="U5" s="415"/>
      <c r="V5" s="415"/>
      <c r="W5" s="415"/>
      <c r="X5" s="32"/>
    </row>
    <row r="6" spans="1:24" ht="64.5" customHeight="1">
      <c r="A6" s="409"/>
      <c r="B6" s="410"/>
      <c r="C6" s="319" t="s">
        <v>100</v>
      </c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7" t="s">
        <v>23</v>
      </c>
      <c r="R6" s="39" t="s">
        <v>24</v>
      </c>
      <c r="S6" s="39" t="s">
        <v>25</v>
      </c>
      <c r="T6" s="39" t="s">
        <v>26</v>
      </c>
      <c r="U6" s="43" t="s">
        <v>27</v>
      </c>
      <c r="V6" s="40" t="s">
        <v>28</v>
      </c>
      <c r="W6" s="42" t="s">
        <v>16</v>
      </c>
      <c r="X6" s="45"/>
    </row>
    <row r="7" spans="1:24" ht="24.9" customHeight="1">
      <c r="A7" s="308">
        <v>1</v>
      </c>
      <c r="B7" s="309" t="s">
        <v>34</v>
      </c>
      <c r="C7" s="321" t="s">
        <v>181</v>
      </c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65"/>
      <c r="R7" s="62"/>
      <c r="S7" s="62">
        <v>30</v>
      </c>
      <c r="T7" s="62" t="s">
        <v>35</v>
      </c>
      <c r="U7" s="62"/>
      <c r="V7" s="66" t="s">
        <v>33</v>
      </c>
      <c r="W7" s="67">
        <v>5</v>
      </c>
      <c r="X7" s="45"/>
    </row>
    <row r="8" spans="1:24" ht="24.9" customHeight="1">
      <c r="A8" s="308">
        <v>2</v>
      </c>
      <c r="B8" s="309" t="s">
        <v>37</v>
      </c>
      <c r="C8" s="324" t="s">
        <v>182</v>
      </c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  <c r="Q8" s="89"/>
      <c r="R8" s="85"/>
      <c r="S8" s="85">
        <v>15</v>
      </c>
      <c r="T8" s="85"/>
      <c r="U8" s="85"/>
      <c r="V8" s="90" t="s">
        <v>33</v>
      </c>
      <c r="W8" s="91">
        <v>2</v>
      </c>
      <c r="X8" s="45"/>
    </row>
    <row r="9" spans="1:24" s="174" customFormat="1" ht="36" customHeight="1">
      <c r="A9" s="308">
        <v>3</v>
      </c>
      <c r="B9" s="339" t="s">
        <v>183</v>
      </c>
      <c r="C9" s="324" t="s">
        <v>184</v>
      </c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85"/>
      <c r="R9" s="85"/>
      <c r="S9" s="85"/>
      <c r="T9" s="86">
        <v>15</v>
      </c>
      <c r="U9" s="86"/>
      <c r="V9" s="171" t="s">
        <v>32</v>
      </c>
      <c r="W9" s="172">
        <v>2</v>
      </c>
    </row>
    <row r="10" spans="1:24" ht="24.9" customHeight="1">
      <c r="A10" s="308">
        <v>4</v>
      </c>
      <c r="B10" s="309" t="s">
        <v>67</v>
      </c>
      <c r="C10" s="310" t="s">
        <v>185</v>
      </c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65"/>
      <c r="R10" s="62"/>
      <c r="S10" s="62">
        <v>30</v>
      </c>
      <c r="T10" s="62"/>
      <c r="U10" s="62"/>
      <c r="V10" s="66" t="s">
        <v>33</v>
      </c>
      <c r="W10" s="67">
        <v>4</v>
      </c>
      <c r="X10" s="45"/>
    </row>
    <row r="11" spans="1:24" ht="24.9" customHeight="1">
      <c r="A11" s="308">
        <v>5</v>
      </c>
      <c r="B11" s="309" t="s">
        <v>69</v>
      </c>
      <c r="C11" s="312" t="s">
        <v>186</v>
      </c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89"/>
      <c r="R11" s="85"/>
      <c r="S11" s="85">
        <v>15</v>
      </c>
      <c r="T11" s="85"/>
      <c r="U11" s="85"/>
      <c r="V11" s="90" t="s">
        <v>33</v>
      </c>
      <c r="W11" s="91">
        <v>2</v>
      </c>
      <c r="X11" s="45"/>
    </row>
    <row r="12" spans="1:24" ht="24.9" customHeight="1">
      <c r="A12" s="308">
        <v>6</v>
      </c>
      <c r="B12" s="309" t="s">
        <v>71</v>
      </c>
      <c r="C12" s="312" t="s">
        <v>187</v>
      </c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65"/>
      <c r="R12" s="58"/>
      <c r="S12" s="58">
        <v>30</v>
      </c>
      <c r="T12" s="58"/>
      <c r="U12" s="58"/>
      <c r="V12" s="59" t="s">
        <v>32</v>
      </c>
      <c r="W12" s="95">
        <v>3</v>
      </c>
      <c r="X12" s="45"/>
    </row>
    <row r="13" spans="1:24" ht="14.1" customHeight="1">
      <c r="A13" s="308">
        <v>7</v>
      </c>
      <c r="B13" s="352" t="s">
        <v>73</v>
      </c>
      <c r="C13" s="312" t="s">
        <v>188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21"/>
      <c r="R13" s="220"/>
      <c r="S13" s="220"/>
      <c r="T13" s="220"/>
      <c r="U13" s="220">
        <v>30</v>
      </c>
      <c r="V13" s="231" t="s">
        <v>32</v>
      </c>
      <c r="W13" s="232">
        <v>2</v>
      </c>
      <c r="X13" s="45"/>
    </row>
    <row r="14" spans="1:24" s="116" customFormat="1" ht="36.75" customHeight="1">
      <c r="A14" s="308">
        <v>8</v>
      </c>
      <c r="B14" s="356" t="s">
        <v>149</v>
      </c>
      <c r="C14" s="357" t="s">
        <v>189</v>
      </c>
      <c r="D14" s="346"/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58"/>
      <c r="R14" s="359"/>
      <c r="S14" s="360"/>
      <c r="T14" s="360"/>
      <c r="U14" s="360"/>
      <c r="V14" s="360"/>
      <c r="W14" s="361">
        <v>3</v>
      </c>
    </row>
    <row r="15" spans="1:24" ht="36" customHeight="1">
      <c r="A15" s="308">
        <v>9</v>
      </c>
      <c r="B15" s="362" t="s">
        <v>84</v>
      </c>
      <c r="C15" s="357" t="s">
        <v>190</v>
      </c>
      <c r="D15" s="363"/>
      <c r="E15" s="363"/>
      <c r="F15" s="363"/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64"/>
      <c r="R15" s="364"/>
      <c r="S15" s="364"/>
      <c r="T15" s="364"/>
      <c r="U15" s="364"/>
      <c r="V15" s="364"/>
      <c r="W15" s="365">
        <v>7</v>
      </c>
    </row>
  </sheetData>
  <mergeCells count="6">
    <mergeCell ref="B1:P1"/>
    <mergeCell ref="A4:C4"/>
    <mergeCell ref="Q4:W4"/>
    <mergeCell ref="A5:A6"/>
    <mergeCell ref="B5:B6"/>
    <mergeCell ref="Q5:W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Nauczycielska</vt:lpstr>
      <vt:lpstr>SEMESTR 1</vt:lpstr>
      <vt:lpstr>SEMESTR 2</vt:lpstr>
      <vt:lpstr>SEMESTR 3</vt:lpstr>
      <vt:lpstr>SEMESTR 4</vt:lpstr>
      <vt:lpstr>SEMESTR 5</vt:lpstr>
      <vt:lpstr>SEMESTR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</dc:creator>
  <dc:description/>
  <cp:lastModifiedBy>Monika</cp:lastModifiedBy>
  <cp:revision>6</cp:revision>
  <cp:lastPrinted>2015-07-09T12:00:34Z</cp:lastPrinted>
  <dcterms:created xsi:type="dcterms:W3CDTF">2015-04-22T07:41:13Z</dcterms:created>
  <dcterms:modified xsi:type="dcterms:W3CDTF">2020-09-30T10:50:42Z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